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2995" windowHeight="10485" activeTab="1"/>
  </bookViews>
  <sheets>
    <sheet name="MEMBERS" sheetId="1" r:id="rId1"/>
    <sheet name="BASKETS" sheetId="2" r:id="rId2"/>
  </sheets>
  <calcPr calcId="145621"/>
</workbook>
</file>

<file path=xl/calcChain.xml><?xml version="1.0" encoding="utf-8"?>
<calcChain xmlns="http://schemas.openxmlformats.org/spreadsheetml/2006/main">
  <c r="F4" i="2" l="1"/>
  <c r="AD17" i="2"/>
  <c r="AD15" i="2"/>
  <c r="AD7" i="2"/>
  <c r="AN10" i="2"/>
  <c r="AM10" i="2"/>
  <c r="AL10" i="2"/>
  <c r="AK10" i="2"/>
  <c r="AJ10" i="2"/>
  <c r="AI10" i="2"/>
  <c r="AH10" i="2"/>
  <c r="AG10" i="2"/>
  <c r="AF10" i="2"/>
  <c r="AF11" i="2" s="1"/>
  <c r="AE10" i="2"/>
  <c r="AE12" i="2" s="1"/>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10" i="2"/>
  <c r="D11" i="2" s="1"/>
  <c r="D12" i="2" s="1"/>
  <c r="D13" i="2" s="1"/>
  <c r="D14" i="2" s="1"/>
  <c r="D15" i="2" s="1"/>
  <c r="D16" i="2" s="1"/>
  <c r="D17" i="2" s="1"/>
  <c r="D9" i="2"/>
  <c r="A9" i="2"/>
  <c r="A58" i="2"/>
  <c r="A57" i="2"/>
  <c r="A56" i="2"/>
  <c r="A55"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E2" i="2"/>
  <c r="AE3" i="2" s="1"/>
  <c r="A10" i="2"/>
  <c r="A54" i="2"/>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Q175" i="1"/>
  <c r="AR175" i="1"/>
  <c r="AT175" i="1" s="1"/>
  <c r="AU175" i="1" s="1"/>
  <c r="AO176" i="1"/>
  <c r="AQ176" i="1"/>
  <c r="AR176" i="1" s="1"/>
  <c r="AT176" i="1" s="1"/>
  <c r="AU176" i="1" s="1"/>
  <c r="AO177" i="1"/>
  <c r="AQ177" i="1"/>
  <c r="AR177" i="1"/>
  <c r="AT177" i="1" s="1"/>
  <c r="AU177" i="1" s="1"/>
  <c r="AO178" i="1"/>
  <c r="AQ178" i="1" s="1"/>
  <c r="AR178" i="1" s="1"/>
  <c r="AT178" i="1" s="1"/>
  <c r="AU178" i="1" s="1"/>
  <c r="AO179" i="1"/>
  <c r="AQ179" i="1"/>
  <c r="AR179" i="1"/>
  <c r="AT179" i="1" s="1"/>
  <c r="AU179" i="1" s="1"/>
  <c r="AO180" i="1"/>
  <c r="AQ180" i="1" s="1"/>
  <c r="AR180" i="1" s="1"/>
  <c r="AT180" i="1" s="1"/>
  <c r="AU180" i="1" s="1"/>
  <c r="AO181" i="1"/>
  <c r="AQ181" i="1"/>
  <c r="AR181" i="1"/>
  <c r="AT181" i="1" s="1"/>
  <c r="AU181" i="1" s="1"/>
  <c r="AO182" i="1"/>
  <c r="AQ182" i="1"/>
  <c r="AR182" i="1" s="1"/>
  <c r="AT182" i="1" s="1"/>
  <c r="AU182" i="1" s="1"/>
  <c r="AO183" i="1"/>
  <c r="AQ183" i="1"/>
  <c r="AR183" i="1"/>
  <c r="AT183" i="1" s="1"/>
  <c r="AU183" i="1" s="1"/>
  <c r="AO184" i="1"/>
  <c r="AQ184" i="1"/>
  <c r="AR184" i="1" s="1"/>
  <c r="AT184" i="1" s="1"/>
  <c r="AU184" i="1" s="1"/>
  <c r="AO185" i="1"/>
  <c r="AQ185" i="1"/>
  <c r="AR185" i="1"/>
  <c r="AT185" i="1" s="1"/>
  <c r="AU185" i="1" s="1"/>
  <c r="AO186" i="1"/>
  <c r="AQ186" i="1" s="1"/>
  <c r="AR186" i="1" s="1"/>
  <c r="AT186" i="1" s="1"/>
  <c r="AU186" i="1" s="1"/>
  <c r="AO187" i="1"/>
  <c r="AQ187" i="1"/>
  <c r="AR187" i="1"/>
  <c r="AT187" i="1" s="1"/>
  <c r="AU187" i="1" s="1"/>
  <c r="AO188" i="1"/>
  <c r="AQ188" i="1" s="1"/>
  <c r="AR188" i="1" s="1"/>
  <c r="AT188" i="1" s="1"/>
  <c r="AU188" i="1" s="1"/>
  <c r="AO189" i="1"/>
  <c r="AQ189" i="1"/>
  <c r="AR189" i="1"/>
  <c r="AT189" i="1" s="1"/>
  <c r="AU189" i="1" s="1"/>
  <c r="AO190" i="1"/>
  <c r="AQ190" i="1"/>
  <c r="AR190" i="1" s="1"/>
  <c r="AT190" i="1" s="1"/>
  <c r="AU190" i="1" s="1"/>
  <c r="AO191" i="1"/>
  <c r="AQ191" i="1"/>
  <c r="AR191" i="1"/>
  <c r="AT191" i="1" s="1"/>
  <c r="AU191" i="1" s="1"/>
  <c r="AO192" i="1"/>
  <c r="AQ192" i="1"/>
  <c r="AR192" i="1" s="1"/>
  <c r="AT192" i="1" s="1"/>
  <c r="AU192" i="1" s="1"/>
  <c r="AO193" i="1"/>
  <c r="AQ193" i="1"/>
  <c r="AR193" i="1"/>
  <c r="AT193" i="1" s="1"/>
  <c r="AU193" i="1" s="1"/>
  <c r="AO194" i="1"/>
  <c r="AQ194" i="1" s="1"/>
  <c r="AR194" i="1" s="1"/>
  <c r="AT194" i="1" s="1"/>
  <c r="AU194" i="1" s="1"/>
  <c r="AO195" i="1"/>
  <c r="AQ195" i="1"/>
  <c r="AR195" i="1"/>
  <c r="AT195" i="1" s="1"/>
  <c r="AU195" i="1" s="1"/>
  <c r="AO196" i="1"/>
  <c r="AQ196" i="1" s="1"/>
  <c r="AR196" i="1" s="1"/>
  <c r="AT196" i="1" s="1"/>
  <c r="AU196" i="1" s="1"/>
  <c r="AO197" i="1"/>
  <c r="AQ197" i="1"/>
  <c r="AR197" i="1"/>
  <c r="AT197" i="1" s="1"/>
  <c r="AU197" i="1" s="1"/>
  <c r="AO198" i="1"/>
  <c r="AQ198" i="1"/>
  <c r="AR198" i="1" s="1"/>
  <c r="AT198" i="1" s="1"/>
  <c r="AU198" i="1" s="1"/>
  <c r="AO199" i="1"/>
  <c r="AQ199" i="1"/>
  <c r="AR199" i="1"/>
  <c r="AT199" i="1" s="1"/>
  <c r="AU199" i="1" s="1"/>
  <c r="AO200" i="1"/>
  <c r="AQ200" i="1"/>
  <c r="AR200" i="1" s="1"/>
  <c r="AT200" i="1" s="1"/>
  <c r="AU200" i="1" s="1"/>
  <c r="F1" i="1"/>
  <c r="AG17" i="1"/>
  <c r="AM17" i="1"/>
  <c r="AQ60" i="1"/>
  <c r="AQ63" i="1"/>
  <c r="AQ69" i="1"/>
  <c r="AQ76" i="1"/>
  <c r="AQ80" i="1"/>
  <c r="AQ82" i="1"/>
  <c r="AQ84" i="1"/>
  <c r="AQ88" i="1"/>
  <c r="AQ94" i="1"/>
  <c r="AQ109" i="1"/>
  <c r="AQ115" i="1"/>
  <c r="AQ121" i="1"/>
  <c r="AQ129" i="1"/>
  <c r="AQ139" i="1"/>
  <c r="AQ146" i="1"/>
  <c r="AQ148" i="1"/>
  <c r="AQ162" i="1"/>
  <c r="AQ164" i="1"/>
  <c r="AQ59" i="1"/>
  <c r="AQ66" i="1"/>
  <c r="AQ71" i="1"/>
  <c r="AQ75" i="1"/>
  <c r="AQ83" i="1"/>
  <c r="AQ87" i="1"/>
  <c r="AQ100" i="1"/>
  <c r="AQ111" i="1"/>
  <c r="AQ122" i="1"/>
  <c r="AQ130" i="1"/>
  <c r="AQ135" i="1"/>
  <c r="AQ145" i="1"/>
  <c r="AQ147" i="1"/>
  <c r="AQ149" i="1"/>
  <c r="AQ163" i="1"/>
  <c r="AQ172" i="1"/>
  <c r="AQ58" i="1"/>
  <c r="AQ65" i="1"/>
  <c r="AQ70" i="1"/>
  <c r="AQ73" i="1"/>
  <c r="AQ90" i="1"/>
  <c r="AQ92" i="1"/>
  <c r="AQ96" i="1"/>
  <c r="AQ102" i="1"/>
  <c r="AQ105" i="1"/>
  <c r="AQ107" i="1"/>
  <c r="AQ110" i="1"/>
  <c r="AQ113" i="1"/>
  <c r="AQ118" i="1"/>
  <c r="AQ125" i="1"/>
  <c r="AQ133" i="1"/>
  <c r="AQ137" i="1"/>
  <c r="AQ142" i="1"/>
  <c r="AQ150" i="1"/>
  <c r="AQ159" i="1"/>
  <c r="AQ166" i="1"/>
  <c r="AQ61" i="1"/>
  <c r="AQ68" i="1"/>
  <c r="AQ77" i="1"/>
  <c r="AQ85" i="1"/>
  <c r="AQ98" i="1"/>
  <c r="AQ119" i="1"/>
  <c r="AQ127" i="1"/>
  <c r="AQ143" i="1"/>
  <c r="AQ154" i="1"/>
  <c r="AQ165" i="1"/>
  <c r="AQ170" i="1"/>
  <c r="AQ62" i="1"/>
  <c r="AQ64" i="1"/>
  <c r="AQ67" i="1"/>
  <c r="AQ72" i="1"/>
  <c r="AQ74" i="1"/>
  <c r="AQ78" i="1"/>
  <c r="AQ86" i="1"/>
  <c r="AQ106" i="1"/>
  <c r="AQ108" i="1"/>
  <c r="AQ114" i="1"/>
  <c r="AQ120" i="1"/>
  <c r="AQ123" i="1"/>
  <c r="AQ128" i="1"/>
  <c r="AQ131" i="1"/>
  <c r="AQ138" i="1"/>
  <c r="AQ79" i="1"/>
  <c r="AQ104" i="1"/>
  <c r="AQ117" i="1"/>
  <c r="AQ141" i="1"/>
  <c r="AQ152" i="1"/>
  <c r="AQ156" i="1"/>
  <c r="AQ161" i="1"/>
  <c r="AQ168" i="1"/>
  <c r="AQ126" i="1"/>
  <c r="AQ134" i="1"/>
  <c r="AQ158" i="1"/>
  <c r="AQ91" i="1"/>
  <c r="AQ95" i="1"/>
  <c r="AQ99" i="1"/>
  <c r="AQ103" i="1"/>
  <c r="AQ151" i="1"/>
  <c r="AQ155" i="1"/>
  <c r="AQ167" i="1"/>
  <c r="AQ171" i="1"/>
  <c r="AQ112" i="1"/>
  <c r="AQ116" i="1"/>
  <c r="AQ124" i="1"/>
  <c r="AQ132" i="1"/>
  <c r="AQ136" i="1"/>
  <c r="AQ140" i="1"/>
  <c r="AQ144" i="1"/>
  <c r="AQ160" i="1"/>
  <c r="AQ81" i="1"/>
  <c r="AQ89" i="1"/>
  <c r="AQ93" i="1"/>
  <c r="AQ97" i="1"/>
  <c r="AQ101" i="1"/>
  <c r="AQ153" i="1"/>
  <c r="AQ157" i="1"/>
  <c r="AQ169" i="1"/>
  <c r="AQ173" i="1"/>
  <c r="AQ174" i="1"/>
  <c r="AQ52" i="1"/>
  <c r="AQ56" i="1"/>
  <c r="AQ51" i="1"/>
  <c r="AQ55" i="1"/>
  <c r="AQ53" i="1"/>
  <c r="AQ54" i="1"/>
  <c r="AQ57" i="1"/>
  <c r="AQ50" i="1"/>
  <c r="AQ38" i="1"/>
  <c r="AQ39" i="1"/>
  <c r="AQ35" i="1"/>
  <c r="AQ45" i="1"/>
  <c r="AQ22" i="1"/>
  <c r="AQ37" i="1"/>
  <c r="AQ21" i="1"/>
  <c r="AQ44" i="1"/>
  <c r="AQ36" i="1"/>
  <c r="AQ18" i="1"/>
  <c r="AQ25" i="1"/>
  <c r="AQ19" i="1"/>
  <c r="AQ34" i="1"/>
  <c r="AQ43" i="1"/>
  <c r="AQ42" i="1"/>
  <c r="AQ24" i="1"/>
  <c r="AQ23" i="1"/>
  <c r="AQ49" i="1"/>
  <c r="AQ48" i="1"/>
  <c r="AQ26" i="1"/>
  <c r="AQ28" i="1"/>
  <c r="AQ31" i="1"/>
  <c r="AQ20" i="1"/>
  <c r="AQ33" i="1"/>
  <c r="AQ30" i="1"/>
  <c r="AQ27" i="1"/>
  <c r="AQ40" i="1"/>
  <c r="AQ29" i="1"/>
  <c r="AQ32" i="1"/>
  <c r="AQ47" i="1"/>
  <c r="AQ41" i="1"/>
  <c r="AQ46" i="1"/>
  <c r="CB10" i="2" l="1"/>
  <c r="BQ10" i="2"/>
  <c r="AO10" i="2"/>
  <c r="AS10" i="2"/>
  <c r="BA10" i="2"/>
  <c r="BE10" i="2"/>
  <c r="BI10" i="2"/>
  <c r="BM10" i="2"/>
  <c r="BU10" i="2"/>
  <c r="BY10" i="2"/>
  <c r="AP10" i="2"/>
  <c r="AX10" i="2"/>
  <c r="BF10" i="2"/>
  <c r="BN10" i="2"/>
  <c r="BR10" i="2"/>
  <c r="BV10" i="2"/>
  <c r="AQ10" i="2"/>
  <c r="AU10" i="2"/>
  <c r="AY10" i="2"/>
  <c r="BC10" i="2"/>
  <c r="BG10" i="2"/>
  <c r="BK10" i="2"/>
  <c r="BO10" i="2"/>
  <c r="BS10" i="2"/>
  <c r="BW10" i="2"/>
  <c r="CA10" i="2"/>
  <c r="AW10" i="2"/>
  <c r="AT10" i="2"/>
  <c r="BB10" i="2"/>
  <c r="BJ10" i="2"/>
  <c r="BZ10" i="2"/>
  <c r="AR10" i="2"/>
  <c r="AV10" i="2"/>
  <c r="AZ10" i="2"/>
  <c r="BD10" i="2"/>
  <c r="BH10" i="2"/>
  <c r="BL10" i="2"/>
  <c r="BP10" i="2"/>
  <c r="BT10" i="2"/>
  <c r="BX10" i="2"/>
  <c r="AE14" i="2"/>
  <c r="AE6" i="2"/>
  <c r="AE4" i="2"/>
  <c r="AE11" i="2"/>
  <c r="A11" i="2"/>
  <c r="AR174" i="1"/>
  <c r="AR173" i="1"/>
  <c r="AR169" i="1"/>
  <c r="AR157" i="1"/>
  <c r="AR153" i="1"/>
  <c r="AR101" i="1"/>
  <c r="AR97" i="1"/>
  <c r="AR93" i="1"/>
  <c r="AR89" i="1"/>
  <c r="AR81" i="1"/>
  <c r="AR160" i="1"/>
  <c r="AR144" i="1"/>
  <c r="AR140" i="1"/>
  <c r="AR136" i="1"/>
  <c r="AR132" i="1"/>
  <c r="AR124" i="1"/>
  <c r="AR116" i="1"/>
  <c r="AR112" i="1"/>
  <c r="AR171" i="1"/>
  <c r="AR167" i="1"/>
  <c r="AR155" i="1"/>
  <c r="AR151" i="1"/>
  <c r="AR103" i="1"/>
  <c r="AR99" i="1"/>
  <c r="AR95" i="1"/>
  <c r="AR91" i="1"/>
  <c r="AR158" i="1"/>
  <c r="AR134" i="1"/>
  <c r="AR126" i="1"/>
  <c r="AR168" i="1"/>
  <c r="AR161" i="1"/>
  <c r="AR156" i="1"/>
  <c r="AR152" i="1"/>
  <c r="AR141" i="1"/>
  <c r="AR117" i="1"/>
  <c r="AR104" i="1"/>
  <c r="AR79" i="1"/>
  <c r="AR138" i="1"/>
  <c r="AR131" i="1"/>
  <c r="AR128" i="1"/>
  <c r="AR123" i="1"/>
  <c r="AR120" i="1"/>
  <c r="AR114" i="1"/>
  <c r="AR108" i="1"/>
  <c r="AR106" i="1"/>
  <c r="AR86" i="1"/>
  <c r="AR78" i="1"/>
  <c r="AR74" i="1"/>
  <c r="AR72" i="1"/>
  <c r="AR67" i="1"/>
  <c r="AR64" i="1"/>
  <c r="AR62" i="1"/>
  <c r="AR170" i="1"/>
  <c r="AR165" i="1"/>
  <c r="AR154" i="1"/>
  <c r="AR143" i="1"/>
  <c r="AR127" i="1"/>
  <c r="AR119" i="1"/>
  <c r="AR98" i="1"/>
  <c r="AR85" i="1"/>
  <c r="AR77" i="1"/>
  <c r="AR68" i="1"/>
  <c r="AR61" i="1"/>
  <c r="AR166" i="1"/>
  <c r="AR159" i="1"/>
  <c r="AR150" i="1"/>
  <c r="AR142" i="1"/>
  <c r="AR137" i="1"/>
  <c r="AR133" i="1"/>
  <c r="AR125" i="1"/>
  <c r="AR118" i="1"/>
  <c r="AR113" i="1"/>
  <c r="AR110" i="1"/>
  <c r="AR107" i="1"/>
  <c r="AR105" i="1"/>
  <c r="AR102" i="1"/>
  <c r="AR96" i="1"/>
  <c r="AR92" i="1"/>
  <c r="AR90" i="1"/>
  <c r="AR73" i="1"/>
  <c r="AR70" i="1"/>
  <c r="AR65" i="1"/>
  <c r="AR58" i="1"/>
  <c r="AR172" i="1"/>
  <c r="AR163" i="1"/>
  <c r="AR149" i="1"/>
  <c r="AR147" i="1"/>
  <c r="AR145" i="1"/>
  <c r="AR135" i="1"/>
  <c r="AR130" i="1"/>
  <c r="AR122" i="1"/>
  <c r="AR111" i="1"/>
  <c r="AR100" i="1"/>
  <c r="AR87" i="1"/>
  <c r="AR83" i="1"/>
  <c r="AR75" i="1"/>
  <c r="AR71" i="1"/>
  <c r="AR66" i="1"/>
  <c r="AR59" i="1"/>
  <c r="AR164" i="1"/>
  <c r="AR162" i="1"/>
  <c r="AR148" i="1"/>
  <c r="AR146" i="1"/>
  <c r="AR139" i="1"/>
  <c r="AR129" i="1"/>
  <c r="AR121" i="1"/>
  <c r="AR115" i="1"/>
  <c r="AR109" i="1"/>
  <c r="AR94" i="1"/>
  <c r="AR88" i="1"/>
  <c r="AR84" i="1"/>
  <c r="AR82" i="1"/>
  <c r="AR80" i="1"/>
  <c r="AR76" i="1"/>
  <c r="AR69" i="1"/>
  <c r="AR63" i="1"/>
  <c r="AR60" i="1"/>
  <c r="AR50" i="1"/>
  <c r="AR41" i="1"/>
  <c r="AR29" i="1"/>
  <c r="AR23" i="1"/>
  <c r="AR46" i="1"/>
  <c r="AR57" i="1"/>
  <c r="AR45" i="1"/>
  <c r="AR34" i="1"/>
  <c r="AR54" i="1"/>
  <c r="AR49" i="1"/>
  <c r="AR38" i="1"/>
  <c r="AR33" i="1"/>
  <c r="AR31" i="1"/>
  <c r="AR25" i="1"/>
  <c r="AR53" i="1"/>
  <c r="AR42" i="1"/>
  <c r="AR37" i="1"/>
  <c r="AR21" i="1"/>
  <c r="AR27" i="1"/>
  <c r="AR19" i="1"/>
  <c r="AR55" i="1"/>
  <c r="AR51" i="1"/>
  <c r="AR47" i="1"/>
  <c r="AR43" i="1"/>
  <c r="AR39" i="1"/>
  <c r="AR35" i="1"/>
  <c r="AR56" i="1"/>
  <c r="AR52" i="1"/>
  <c r="AR48" i="1"/>
  <c r="AR44" i="1"/>
  <c r="AR40" i="1"/>
  <c r="AR36" i="1"/>
  <c r="AR32" i="1"/>
  <c r="AR30" i="1"/>
  <c r="AR28" i="1"/>
  <c r="AR26" i="1"/>
  <c r="AR24" i="1"/>
  <c r="AR22" i="1"/>
  <c r="AR20" i="1"/>
  <c r="AR18" i="1"/>
  <c r="AO17" i="1"/>
  <c r="AQ17" i="1"/>
  <c r="AG11" i="2" l="1"/>
  <c r="A12" i="2"/>
  <c r="AT104" i="1"/>
  <c r="AT156" i="1"/>
  <c r="AT134" i="1"/>
  <c r="AT99" i="1"/>
  <c r="AT167" i="1"/>
  <c r="AU167" i="1" s="1"/>
  <c r="AT124" i="1"/>
  <c r="AU124" i="1" s="1"/>
  <c r="AT144" i="1"/>
  <c r="AU144" i="1" s="1"/>
  <c r="AT93" i="1"/>
  <c r="AU93" i="1" s="1"/>
  <c r="AT157" i="1"/>
  <c r="AT63" i="1"/>
  <c r="AT82" i="1"/>
  <c r="AT109" i="1"/>
  <c r="AU109" i="1" s="1"/>
  <c r="AT139" i="1"/>
  <c r="AT164" i="1"/>
  <c r="AT75" i="1"/>
  <c r="AT111" i="1"/>
  <c r="AT145" i="1"/>
  <c r="AU145" i="1" s="1"/>
  <c r="AT172" i="1"/>
  <c r="AU172" i="1" s="1"/>
  <c r="AT73" i="1"/>
  <c r="AU73" i="1" s="1"/>
  <c r="AT102" i="1"/>
  <c r="AT113" i="1"/>
  <c r="AT137" i="1"/>
  <c r="AU137" i="1" s="1"/>
  <c r="AT166" i="1"/>
  <c r="AU166" i="1" s="1"/>
  <c r="AT85" i="1"/>
  <c r="AU85" i="1" s="1"/>
  <c r="AT143" i="1"/>
  <c r="AU143" i="1" s="1"/>
  <c r="AT62" i="1"/>
  <c r="AU62" i="1" s="1"/>
  <c r="AT74" i="1"/>
  <c r="AU74" i="1" s="1"/>
  <c r="AT108" i="1"/>
  <c r="AT128" i="1"/>
  <c r="AT25" i="1"/>
  <c r="AT41" i="1"/>
  <c r="AT69" i="1"/>
  <c r="AU69" i="1" s="1"/>
  <c r="AT84" i="1"/>
  <c r="AU84" i="1" s="1"/>
  <c r="AT115" i="1"/>
  <c r="AU115" i="1" s="1"/>
  <c r="AT146" i="1"/>
  <c r="AT59" i="1"/>
  <c r="AU59" i="1" s="1"/>
  <c r="AT83" i="1"/>
  <c r="AU83" i="1" s="1"/>
  <c r="AT122" i="1"/>
  <c r="AT147" i="1"/>
  <c r="AT58" i="1"/>
  <c r="AU58" i="1" s="1"/>
  <c r="AT90" i="1"/>
  <c r="AU90" i="1" s="1"/>
  <c r="AT105" i="1"/>
  <c r="AT118" i="1"/>
  <c r="AT142" i="1"/>
  <c r="AU142" i="1" s="1"/>
  <c r="AT61" i="1"/>
  <c r="AU61" i="1" s="1"/>
  <c r="AT98" i="1"/>
  <c r="AT154" i="1"/>
  <c r="AU154" i="1" s="1"/>
  <c r="AT64" i="1"/>
  <c r="AU64" i="1" s="1"/>
  <c r="AT78" i="1"/>
  <c r="AT114" i="1"/>
  <c r="AU114" i="1" s="1"/>
  <c r="AT131" i="1"/>
  <c r="AT117" i="1"/>
  <c r="AU117" i="1" s="1"/>
  <c r="AT161" i="1"/>
  <c r="AU161" i="1" s="1"/>
  <c r="AT158" i="1"/>
  <c r="AU158" i="1" s="1"/>
  <c r="AT103" i="1"/>
  <c r="AT171" i="1"/>
  <c r="AT132" i="1"/>
  <c r="AU132" i="1" s="1"/>
  <c r="AT160" i="1"/>
  <c r="AT97" i="1"/>
  <c r="AU97" i="1" s="1"/>
  <c r="AT169" i="1"/>
  <c r="AU169" i="1" s="1"/>
  <c r="AT32" i="1"/>
  <c r="AT39" i="1"/>
  <c r="AT55" i="1"/>
  <c r="AT46" i="1"/>
  <c r="AT76" i="1"/>
  <c r="AU76" i="1" s="1"/>
  <c r="AT88" i="1"/>
  <c r="AU88" i="1" s="1"/>
  <c r="AT121" i="1"/>
  <c r="AU121" i="1" s="1"/>
  <c r="AT148" i="1"/>
  <c r="AT66" i="1"/>
  <c r="AU66" i="1" s="1"/>
  <c r="AT87" i="1"/>
  <c r="AU87" i="1" s="1"/>
  <c r="AT130" i="1"/>
  <c r="AT149" i="1"/>
  <c r="AT65" i="1"/>
  <c r="AT92" i="1"/>
  <c r="AT107" i="1"/>
  <c r="AT125" i="1"/>
  <c r="AT150" i="1"/>
  <c r="AT68" i="1"/>
  <c r="AU68" i="1" s="1"/>
  <c r="AT119" i="1"/>
  <c r="AU119" i="1" s="1"/>
  <c r="AT165" i="1"/>
  <c r="AU165" i="1" s="1"/>
  <c r="AT67" i="1"/>
  <c r="AT86" i="1"/>
  <c r="AU86" i="1" s="1"/>
  <c r="AT120" i="1"/>
  <c r="AT138" i="1"/>
  <c r="AT141" i="1"/>
  <c r="AU141" i="1" s="1"/>
  <c r="AT168" i="1"/>
  <c r="AT91" i="1"/>
  <c r="AU91" i="1" s="1"/>
  <c r="AT151" i="1"/>
  <c r="AU151" i="1" s="1"/>
  <c r="AT112" i="1"/>
  <c r="AT136" i="1"/>
  <c r="AT81" i="1"/>
  <c r="AU81" i="1" s="1"/>
  <c r="AT101" i="1"/>
  <c r="AT173" i="1"/>
  <c r="AU173" i="1" s="1"/>
  <c r="AT18" i="1"/>
  <c r="AT19" i="1"/>
  <c r="AT42" i="1"/>
  <c r="AT33" i="1"/>
  <c r="AT60" i="1"/>
  <c r="AU60" i="1" s="1"/>
  <c r="AT80" i="1"/>
  <c r="AT94" i="1"/>
  <c r="AT129" i="1"/>
  <c r="AT162" i="1"/>
  <c r="AT71" i="1"/>
  <c r="AT100" i="1"/>
  <c r="AU100" i="1" s="1"/>
  <c r="AT135" i="1"/>
  <c r="AU135" i="1" s="1"/>
  <c r="AT163" i="1"/>
  <c r="AU163" i="1" s="1"/>
  <c r="AT70" i="1"/>
  <c r="AT96" i="1"/>
  <c r="AU96" i="1" s="1"/>
  <c r="AT110" i="1"/>
  <c r="AU110" i="1" s="1"/>
  <c r="AT133" i="1"/>
  <c r="AU133" i="1" s="1"/>
  <c r="AT159" i="1"/>
  <c r="AT77" i="1"/>
  <c r="AT127" i="1"/>
  <c r="AT170" i="1"/>
  <c r="AT72" i="1"/>
  <c r="AU72" i="1" s="1"/>
  <c r="AT106" i="1"/>
  <c r="AU106" i="1" s="1"/>
  <c r="AT123" i="1"/>
  <c r="AU123" i="1" s="1"/>
  <c r="AT79" i="1"/>
  <c r="AU79" i="1" s="1"/>
  <c r="AT152" i="1"/>
  <c r="AT126" i="1"/>
  <c r="AU126" i="1" s="1"/>
  <c r="AT95" i="1"/>
  <c r="AU95" i="1" s="1"/>
  <c r="AT155" i="1"/>
  <c r="AU155" i="1" s="1"/>
  <c r="AT116" i="1"/>
  <c r="AU116" i="1" s="1"/>
  <c r="AT140" i="1"/>
  <c r="AU140" i="1" s="1"/>
  <c r="AT89" i="1"/>
  <c r="AT153" i="1"/>
  <c r="AU153" i="1" s="1"/>
  <c r="AT174" i="1"/>
  <c r="AU174" i="1" s="1"/>
  <c r="AT28" i="1"/>
  <c r="AT47" i="1"/>
  <c r="AT38" i="1"/>
  <c r="AT48" i="1"/>
  <c r="AT26" i="1"/>
  <c r="AT36" i="1"/>
  <c r="AT52" i="1"/>
  <c r="AT43" i="1"/>
  <c r="AT34" i="1"/>
  <c r="AT23" i="1"/>
  <c r="AT40" i="1"/>
  <c r="AT27" i="1"/>
  <c r="AT45" i="1"/>
  <c r="AT22" i="1"/>
  <c r="AT44" i="1"/>
  <c r="AT35" i="1"/>
  <c r="AT51" i="1"/>
  <c r="AT21" i="1"/>
  <c r="AT49" i="1"/>
  <c r="AT57" i="1"/>
  <c r="AT20" i="1"/>
  <c r="AT56" i="1"/>
  <c r="AT53" i="1"/>
  <c r="AT29" i="1"/>
  <c r="AT30" i="1"/>
  <c r="AT24" i="1"/>
  <c r="AT37" i="1"/>
  <c r="AT31" i="1"/>
  <c r="AT54" i="1"/>
  <c r="AT50" i="1"/>
  <c r="AR17" i="1"/>
  <c r="AT17" i="1" s="1"/>
  <c r="AH17" i="1"/>
  <c r="AH18" i="1"/>
  <c r="AI18" i="1"/>
  <c r="AI17" i="1"/>
  <c r="AF14" i="2" l="1"/>
  <c r="AF12" i="2"/>
  <c r="AH11" i="2"/>
  <c r="AG14" i="2" s="1"/>
  <c r="A13" i="2"/>
  <c r="AU42" i="1"/>
  <c r="AU46" i="1"/>
  <c r="AU19" i="1"/>
  <c r="AU38" i="1"/>
  <c r="AU39" i="1"/>
  <c r="AU25" i="1"/>
  <c r="AU24" i="1"/>
  <c r="AU99" i="1"/>
  <c r="AU77" i="1"/>
  <c r="AU101" i="1"/>
  <c r="AU149" i="1"/>
  <c r="AU171" i="1"/>
  <c r="AU108" i="1"/>
  <c r="AU111" i="1"/>
  <c r="AU152" i="1"/>
  <c r="AU70" i="1"/>
  <c r="AU80" i="1"/>
  <c r="AU130" i="1"/>
  <c r="AU131" i="1"/>
  <c r="AU147" i="1"/>
  <c r="AU41" i="1"/>
  <c r="AU134" i="1"/>
  <c r="AU49" i="1"/>
  <c r="AU162" i="1"/>
  <c r="AU18" i="1"/>
  <c r="AU136" i="1"/>
  <c r="AU168" i="1"/>
  <c r="AU92" i="1"/>
  <c r="AU160" i="1"/>
  <c r="AU98" i="1"/>
  <c r="AU105" i="1"/>
  <c r="AU122" i="1"/>
  <c r="AU164" i="1"/>
  <c r="AU63" i="1"/>
  <c r="AU156" i="1"/>
  <c r="AU94" i="1"/>
  <c r="AU138" i="1"/>
  <c r="AU125" i="1"/>
  <c r="AU148" i="1"/>
  <c r="AU102" i="1"/>
  <c r="AU159" i="1"/>
  <c r="AU71" i="1"/>
  <c r="AU120" i="1"/>
  <c r="AU107" i="1"/>
  <c r="AU55" i="1"/>
  <c r="AU103" i="1"/>
  <c r="AU118" i="1"/>
  <c r="AU146" i="1"/>
  <c r="AU75" i="1"/>
  <c r="AU82" i="1"/>
  <c r="AU26" i="1"/>
  <c r="AU53" i="1"/>
  <c r="AU170" i="1"/>
  <c r="AU89" i="1"/>
  <c r="AU127" i="1"/>
  <c r="AU129" i="1"/>
  <c r="AU33" i="1"/>
  <c r="AU112" i="1"/>
  <c r="AU67" i="1"/>
  <c r="AU150" i="1"/>
  <c r="AU65" i="1"/>
  <c r="AU32" i="1"/>
  <c r="AU78" i="1"/>
  <c r="AU128" i="1"/>
  <c r="AU113" i="1"/>
  <c r="AU139" i="1"/>
  <c r="AU157" i="1"/>
  <c r="AU104" i="1"/>
  <c r="AU37" i="1"/>
  <c r="AU47" i="1"/>
  <c r="AU51" i="1"/>
  <c r="AU56" i="1"/>
  <c r="AU52" i="1"/>
  <c r="AU44" i="1"/>
  <c r="AU40" i="1"/>
  <c r="AU50" i="1"/>
  <c r="AU48" i="1"/>
  <c r="AU23" i="1"/>
  <c r="AU36" i="1"/>
  <c r="AU29" i="1"/>
  <c r="AU54" i="1"/>
  <c r="AU30" i="1"/>
  <c r="AU34" i="1"/>
  <c r="AU20" i="1"/>
  <c r="AU31" i="1"/>
  <c r="AU45" i="1"/>
  <c r="AU21" i="1"/>
  <c r="AU43" i="1"/>
  <c r="AU27" i="1"/>
  <c r="AU57" i="1"/>
  <c r="AU35" i="1"/>
  <c r="AU22" i="1"/>
  <c r="AU28" i="1"/>
  <c r="AU17" i="1"/>
  <c r="AJ17" i="1"/>
  <c r="AK17" i="1" s="1"/>
  <c r="AC17" i="1"/>
  <c r="AJ18" i="1"/>
  <c r="AK18" i="1" s="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H170" i="1"/>
  <c r="AH171" i="1"/>
  <c r="AH172" i="1"/>
  <c r="AH173" i="1"/>
  <c r="AH174" i="1"/>
  <c r="AH175" i="1"/>
  <c r="AH176" i="1"/>
  <c r="AH177" i="1"/>
  <c r="AH178" i="1"/>
  <c r="AH179" i="1"/>
  <c r="AH180" i="1"/>
  <c r="AH181" i="1"/>
  <c r="AH182" i="1"/>
  <c r="AH183" i="1"/>
  <c r="AH184" i="1"/>
  <c r="AH185" i="1"/>
  <c r="AH186" i="1"/>
  <c r="AH187" i="1"/>
  <c r="AH188" i="1"/>
  <c r="AH189" i="1"/>
  <c r="AH190" i="1"/>
  <c r="AH191" i="1"/>
  <c r="AH192" i="1"/>
  <c r="AH193" i="1"/>
  <c r="AH194" i="1"/>
  <c r="AH195" i="1"/>
  <c r="AH196" i="1"/>
  <c r="AH197" i="1"/>
  <c r="AH198" i="1"/>
  <c r="AH199" i="1"/>
  <c r="AH200" i="1"/>
  <c r="AH201" i="1"/>
  <c r="AH202" i="1"/>
  <c r="AH203" i="1"/>
  <c r="AH204" i="1"/>
  <c r="AH205" i="1"/>
  <c r="AH206" i="1"/>
  <c r="AH207" i="1"/>
  <c r="AH208" i="1"/>
  <c r="AH209" i="1"/>
  <c r="AH210" i="1"/>
  <c r="AH211" i="1"/>
  <c r="AH212" i="1"/>
  <c r="AH213" i="1"/>
  <c r="AH214" i="1"/>
  <c r="AH215" i="1"/>
  <c r="AH216" i="1"/>
  <c r="AH217" i="1"/>
  <c r="AH218" i="1"/>
  <c r="AH219" i="1"/>
  <c r="AH220" i="1"/>
  <c r="AH221" i="1"/>
  <c r="AH222" i="1"/>
  <c r="AH223" i="1"/>
  <c r="AH224" i="1"/>
  <c r="AH225" i="1"/>
  <c r="AH226" i="1"/>
  <c r="AH227" i="1"/>
  <c r="AH228" i="1"/>
  <c r="AH229" i="1"/>
  <c r="AH230" i="1"/>
  <c r="AH231" i="1"/>
  <c r="AH232" i="1"/>
  <c r="AH233" i="1"/>
  <c r="AH234" i="1"/>
  <c r="AH235" i="1"/>
  <c r="AH236" i="1"/>
  <c r="AH237" i="1"/>
  <c r="AH238" i="1"/>
  <c r="AH239" i="1"/>
  <c r="AH240" i="1"/>
  <c r="AH241" i="1"/>
  <c r="AH242" i="1"/>
  <c r="AH243" i="1"/>
  <c r="AH244" i="1"/>
  <c r="AH245" i="1"/>
  <c r="AH246" i="1"/>
  <c r="AH247" i="1"/>
  <c r="AH248" i="1"/>
  <c r="AH249" i="1"/>
  <c r="AH250" i="1"/>
  <c r="AH251" i="1"/>
  <c r="AH252" i="1"/>
  <c r="AH253" i="1"/>
  <c r="AH254" i="1"/>
  <c r="AH255" i="1"/>
  <c r="AH256" i="1"/>
  <c r="AH257" i="1"/>
  <c r="AH258" i="1"/>
  <c r="AH259" i="1"/>
  <c r="AH260" i="1"/>
  <c r="AH261" i="1"/>
  <c r="AH262" i="1"/>
  <c r="AH263" i="1"/>
  <c r="AH264" i="1"/>
  <c r="AH265" i="1"/>
  <c r="AH266" i="1"/>
  <c r="AH267" i="1"/>
  <c r="AH268" i="1"/>
  <c r="AH269" i="1"/>
  <c r="AH270" i="1"/>
  <c r="AH271" i="1"/>
  <c r="AH272" i="1"/>
  <c r="AH273" i="1"/>
  <c r="AH274" i="1"/>
  <c r="AH275" i="1"/>
  <c r="AH276" i="1"/>
  <c r="AH277" i="1"/>
  <c r="AH278" i="1"/>
  <c r="AH279" i="1"/>
  <c r="AH280" i="1"/>
  <c r="AH281" i="1"/>
  <c r="AH282" i="1"/>
  <c r="AH283" i="1"/>
  <c r="AH284" i="1"/>
  <c r="AH285" i="1"/>
  <c r="AH286" i="1"/>
  <c r="AH287" i="1"/>
  <c r="AH288" i="1"/>
  <c r="AH289" i="1"/>
  <c r="AH290" i="1"/>
  <c r="AH291" i="1"/>
  <c r="AH292" i="1"/>
  <c r="AH293" i="1"/>
  <c r="AH294" i="1"/>
  <c r="AH295" i="1"/>
  <c r="AH296" i="1"/>
  <c r="AH297" i="1"/>
  <c r="AH298" i="1"/>
  <c r="AH299" i="1"/>
  <c r="AH300" i="1"/>
  <c r="AH301" i="1"/>
  <c r="AH302" i="1"/>
  <c r="AH303" i="1"/>
  <c r="AH304" i="1"/>
  <c r="AH305" i="1"/>
  <c r="AH306" i="1"/>
  <c r="AH307" i="1"/>
  <c r="AH308" i="1"/>
  <c r="AH309" i="1"/>
  <c r="AH310" i="1"/>
  <c r="AH311" i="1"/>
  <c r="AH312" i="1"/>
  <c r="AH313" i="1"/>
  <c r="AH314" i="1"/>
  <c r="AH315" i="1"/>
  <c r="AH316" i="1"/>
  <c r="AH317" i="1"/>
  <c r="AH318" i="1"/>
  <c r="AH319" i="1"/>
  <c r="AH320" i="1"/>
  <c r="AH321" i="1"/>
  <c r="AH322" i="1"/>
  <c r="AH323" i="1"/>
  <c r="AH324" i="1"/>
  <c r="AH325" i="1"/>
  <c r="AH326" i="1"/>
  <c r="AH327" i="1"/>
  <c r="AH328" i="1"/>
  <c r="AH329" i="1"/>
  <c r="AH330" i="1"/>
  <c r="AH331" i="1"/>
  <c r="AH332" i="1"/>
  <c r="AH333" i="1"/>
  <c r="AH334" i="1"/>
  <c r="AH335" i="1"/>
  <c r="AH336" i="1"/>
  <c r="AH337" i="1"/>
  <c r="AH338" i="1"/>
  <c r="AH339" i="1"/>
  <c r="AH340" i="1"/>
  <c r="AH341" i="1"/>
  <c r="AH342" i="1"/>
  <c r="AH343" i="1"/>
  <c r="AH344" i="1"/>
  <c r="AH345" i="1"/>
  <c r="AH346" i="1"/>
  <c r="AH347" i="1"/>
  <c r="AH348" i="1"/>
  <c r="AH349" i="1"/>
  <c r="AH350" i="1"/>
  <c r="AH351" i="1"/>
  <c r="AH352" i="1"/>
  <c r="AH353" i="1"/>
  <c r="AH354" i="1"/>
  <c r="AH355" i="1"/>
  <c r="AH356" i="1"/>
  <c r="AH357" i="1"/>
  <c r="AH358" i="1"/>
  <c r="AH359" i="1"/>
  <c r="AH360" i="1"/>
  <c r="AH361" i="1"/>
  <c r="AH362" i="1"/>
  <c r="AH363" i="1"/>
  <c r="AH364" i="1"/>
  <c r="AH365" i="1"/>
  <c r="AH366" i="1"/>
  <c r="AH367" i="1"/>
  <c r="AH368" i="1"/>
  <c r="AH369" i="1"/>
  <c r="AH370" i="1"/>
  <c r="AH371" i="1"/>
  <c r="AH372" i="1"/>
  <c r="AH373" i="1"/>
  <c r="AH374" i="1"/>
  <c r="AH375" i="1"/>
  <c r="AH376" i="1"/>
  <c r="AH377" i="1"/>
  <c r="AH378" i="1"/>
  <c r="AH379" i="1"/>
  <c r="AH380" i="1"/>
  <c r="AH381" i="1"/>
  <c r="AH382" i="1"/>
  <c r="AH383" i="1"/>
  <c r="AH384" i="1"/>
  <c r="AH385" i="1"/>
  <c r="AH386" i="1"/>
  <c r="AH387" i="1"/>
  <c r="AH388" i="1"/>
  <c r="AH389" i="1"/>
  <c r="AH390" i="1"/>
  <c r="AH391" i="1"/>
  <c r="AH392" i="1"/>
  <c r="AH393" i="1"/>
  <c r="AH394" i="1"/>
  <c r="AH395" i="1"/>
  <c r="AH396" i="1"/>
  <c r="AH397" i="1"/>
  <c r="AH398" i="1"/>
  <c r="AH399" i="1"/>
  <c r="AH400" i="1"/>
  <c r="AH401" i="1"/>
  <c r="AH402" i="1"/>
  <c r="AH403" i="1"/>
  <c r="AH404" i="1"/>
  <c r="AH405" i="1"/>
  <c r="AH406" i="1"/>
  <c r="AH407" i="1"/>
  <c r="AH408" i="1"/>
  <c r="AH409" i="1"/>
  <c r="AH410" i="1"/>
  <c r="AH411" i="1"/>
  <c r="AH412" i="1"/>
  <c r="AH413" i="1"/>
  <c r="AH414" i="1"/>
  <c r="AH415" i="1"/>
  <c r="AH416" i="1"/>
  <c r="AH417" i="1"/>
  <c r="AH418" i="1"/>
  <c r="AH419" i="1"/>
  <c r="AH420" i="1"/>
  <c r="AH421" i="1"/>
  <c r="AH422" i="1"/>
  <c r="AH423" i="1"/>
  <c r="AH424" i="1"/>
  <c r="AH425" i="1"/>
  <c r="AH426" i="1"/>
  <c r="AH427" i="1"/>
  <c r="AH428" i="1"/>
  <c r="AH429" i="1"/>
  <c r="AH430" i="1"/>
  <c r="AH431" i="1"/>
  <c r="AH432" i="1"/>
  <c r="AH433" i="1"/>
  <c r="AH434" i="1"/>
  <c r="AH435" i="1"/>
  <c r="AH436" i="1"/>
  <c r="AH437" i="1"/>
  <c r="AH438" i="1"/>
  <c r="AH439" i="1"/>
  <c r="AH440" i="1"/>
  <c r="AH441" i="1"/>
  <c r="AH442" i="1"/>
  <c r="AH443" i="1"/>
  <c r="AH444" i="1"/>
  <c r="AH445" i="1"/>
  <c r="AH446" i="1"/>
  <c r="AH447" i="1"/>
  <c r="AH448" i="1"/>
  <c r="AH449" i="1"/>
  <c r="AH450" i="1"/>
  <c r="AH451" i="1"/>
  <c r="AH452" i="1"/>
  <c r="AH453" i="1"/>
  <c r="AH454" i="1"/>
  <c r="AH455" i="1"/>
  <c r="AH456" i="1"/>
  <c r="AH457" i="1"/>
  <c r="AH458" i="1"/>
  <c r="AH459" i="1"/>
  <c r="AH460" i="1"/>
  <c r="AH461" i="1"/>
  <c r="AH462" i="1"/>
  <c r="AH463" i="1"/>
  <c r="AH464" i="1"/>
  <c r="AH465" i="1"/>
  <c r="AH466" i="1"/>
  <c r="AH467" i="1"/>
  <c r="AH468" i="1"/>
  <c r="AH469" i="1"/>
  <c r="AH470" i="1"/>
  <c r="AH471" i="1"/>
  <c r="AH472" i="1"/>
  <c r="AH473" i="1"/>
  <c r="AH474" i="1"/>
  <c r="AH475" i="1"/>
  <c r="AH476" i="1"/>
  <c r="AH477" i="1"/>
  <c r="AH478" i="1"/>
  <c r="AH479" i="1"/>
  <c r="AH480" i="1"/>
  <c r="AH481" i="1"/>
  <c r="AH482" i="1"/>
  <c r="AH483" i="1"/>
  <c r="AH484" i="1"/>
  <c r="AH485" i="1"/>
  <c r="AH486" i="1"/>
  <c r="AH487" i="1"/>
  <c r="AH488" i="1"/>
  <c r="AH489" i="1"/>
  <c r="AH490" i="1"/>
  <c r="AH491" i="1"/>
  <c r="AH492" i="1"/>
  <c r="AH493" i="1"/>
  <c r="AH494" i="1"/>
  <c r="AH495" i="1"/>
  <c r="AH496" i="1"/>
  <c r="AH497" i="1"/>
  <c r="AH498" i="1"/>
  <c r="AH499" i="1"/>
  <c r="AH500" i="1"/>
  <c r="AH501" i="1"/>
  <c r="AH502" i="1"/>
  <c r="AH503" i="1"/>
  <c r="AH504" i="1"/>
  <c r="AH505" i="1"/>
  <c r="AH506" i="1"/>
  <c r="AH507" i="1"/>
  <c r="AH508" i="1"/>
  <c r="AH509" i="1"/>
  <c r="AH510" i="1"/>
  <c r="AH511" i="1"/>
  <c r="AH512" i="1"/>
  <c r="AH513" i="1"/>
  <c r="AH514" i="1"/>
  <c r="AH515" i="1"/>
  <c r="AH516" i="1"/>
  <c r="AH517" i="1"/>
  <c r="AH518" i="1"/>
  <c r="AH519" i="1"/>
  <c r="AH520" i="1"/>
  <c r="AH521" i="1"/>
  <c r="AH522" i="1"/>
  <c r="AH523" i="1"/>
  <c r="AH524" i="1"/>
  <c r="AH525" i="1"/>
  <c r="AH526" i="1"/>
  <c r="AH527" i="1"/>
  <c r="AH528" i="1"/>
  <c r="AH529" i="1"/>
  <c r="AH530" i="1"/>
  <c r="AH531" i="1"/>
  <c r="AH532" i="1"/>
  <c r="AH533" i="1"/>
  <c r="AH534" i="1"/>
  <c r="AH535" i="1"/>
  <c r="AH536" i="1"/>
  <c r="AH537" i="1"/>
  <c r="AH538" i="1"/>
  <c r="AH539" i="1"/>
  <c r="AH540" i="1"/>
  <c r="AH541" i="1"/>
  <c r="AH542" i="1"/>
  <c r="AH543" i="1"/>
  <c r="AH544" i="1"/>
  <c r="AH545" i="1"/>
  <c r="AH546" i="1"/>
  <c r="AH547" i="1"/>
  <c r="AH548" i="1"/>
  <c r="AH549" i="1"/>
  <c r="AH550" i="1"/>
  <c r="AH551" i="1"/>
  <c r="AH552" i="1"/>
  <c r="AH553" i="1"/>
  <c r="AH554" i="1"/>
  <c r="AH555" i="1"/>
  <c r="AH556" i="1"/>
  <c r="AH557" i="1"/>
  <c r="AH558" i="1"/>
  <c r="AH559" i="1"/>
  <c r="AH560" i="1"/>
  <c r="AH561" i="1"/>
  <c r="AH562" i="1"/>
  <c r="AH563" i="1"/>
  <c r="AH564" i="1"/>
  <c r="AH565" i="1"/>
  <c r="AH566" i="1"/>
  <c r="AH567" i="1"/>
  <c r="AH568" i="1"/>
  <c r="AH569" i="1"/>
  <c r="AH570" i="1"/>
  <c r="AH571" i="1"/>
  <c r="AH572" i="1"/>
  <c r="AH573" i="1"/>
  <c r="AH574" i="1"/>
  <c r="AH575" i="1"/>
  <c r="AH576" i="1"/>
  <c r="AH577" i="1"/>
  <c r="AH578" i="1"/>
  <c r="AH579" i="1"/>
  <c r="AH580" i="1"/>
  <c r="AH581" i="1"/>
  <c r="AH582" i="1"/>
  <c r="AH583" i="1"/>
  <c r="AH584" i="1"/>
  <c r="AH585" i="1"/>
  <c r="AH586" i="1"/>
  <c r="AH587" i="1"/>
  <c r="AH588" i="1"/>
  <c r="AH589" i="1"/>
  <c r="AH590" i="1"/>
  <c r="AH591" i="1"/>
  <c r="AH592" i="1"/>
  <c r="AH593" i="1"/>
  <c r="AH594" i="1"/>
  <c r="AH595" i="1"/>
  <c r="AH596" i="1"/>
  <c r="AH597" i="1"/>
  <c r="AH598" i="1"/>
  <c r="AH599" i="1"/>
  <c r="AH600" i="1"/>
  <c r="AH601" i="1"/>
  <c r="AH602" i="1"/>
  <c r="AH603" i="1"/>
  <c r="AH604" i="1"/>
  <c r="AH605" i="1"/>
  <c r="AH606" i="1"/>
  <c r="AH607" i="1"/>
  <c r="AH608" i="1"/>
  <c r="AH609" i="1"/>
  <c r="AH610" i="1"/>
  <c r="AH611" i="1"/>
  <c r="AH612" i="1"/>
  <c r="AH613" i="1"/>
  <c r="AH614" i="1"/>
  <c r="AH615" i="1"/>
  <c r="AH616" i="1"/>
  <c r="AH617" i="1"/>
  <c r="AH618" i="1"/>
  <c r="AH619" i="1"/>
  <c r="AH620" i="1"/>
  <c r="AH621" i="1"/>
  <c r="AH622" i="1"/>
  <c r="AH623" i="1"/>
  <c r="AH624" i="1"/>
  <c r="AH625" i="1"/>
  <c r="AH626" i="1"/>
  <c r="AH627" i="1"/>
  <c r="AH628" i="1"/>
  <c r="AH629" i="1"/>
  <c r="AH630" i="1"/>
  <c r="AH631" i="1"/>
  <c r="AH632" i="1"/>
  <c r="AH633" i="1"/>
  <c r="AH634" i="1"/>
  <c r="AH635" i="1"/>
  <c r="AH636" i="1"/>
  <c r="AH637" i="1"/>
  <c r="AH638" i="1"/>
  <c r="AH639" i="1"/>
  <c r="AH640" i="1"/>
  <c r="AH641" i="1"/>
  <c r="AH642" i="1"/>
  <c r="AH643" i="1"/>
  <c r="AH644" i="1"/>
  <c r="AH645" i="1"/>
  <c r="AH646" i="1"/>
  <c r="AH647" i="1"/>
  <c r="AH648" i="1"/>
  <c r="AH649" i="1"/>
  <c r="AH650" i="1"/>
  <c r="AH651" i="1"/>
  <c r="AH652" i="1"/>
  <c r="AH653" i="1"/>
  <c r="AH654" i="1"/>
  <c r="AH655" i="1"/>
  <c r="AH656" i="1"/>
  <c r="AH657" i="1"/>
  <c r="AH658" i="1"/>
  <c r="AH659" i="1"/>
  <c r="AH660" i="1"/>
  <c r="AH661" i="1"/>
  <c r="AH662" i="1"/>
  <c r="AH663" i="1"/>
  <c r="AH664" i="1"/>
  <c r="AH665" i="1"/>
  <c r="AH666" i="1"/>
  <c r="AH667" i="1"/>
  <c r="AH668" i="1"/>
  <c r="AH669" i="1"/>
  <c r="AH670" i="1"/>
  <c r="AH671" i="1"/>
  <c r="AH672" i="1"/>
  <c r="AH673" i="1"/>
  <c r="AH674" i="1"/>
  <c r="AH675" i="1"/>
  <c r="AH676" i="1"/>
  <c r="AH677" i="1"/>
  <c r="AH678" i="1"/>
  <c r="AH679" i="1"/>
  <c r="AH680" i="1"/>
  <c r="AH681" i="1"/>
  <c r="AH682" i="1"/>
  <c r="AH683" i="1"/>
  <c r="AH684" i="1"/>
  <c r="AH685" i="1"/>
  <c r="AH686" i="1"/>
  <c r="AH687" i="1"/>
  <c r="AH688" i="1"/>
  <c r="AH689" i="1"/>
  <c r="AH690" i="1"/>
  <c r="AH691" i="1"/>
  <c r="AH692" i="1"/>
  <c r="AH693" i="1"/>
  <c r="AH694" i="1"/>
  <c r="AH695" i="1"/>
  <c r="AH696" i="1"/>
  <c r="AH697" i="1"/>
  <c r="AH698" i="1"/>
  <c r="AH699" i="1"/>
  <c r="AH700" i="1"/>
  <c r="AH701" i="1"/>
  <c r="AH702" i="1"/>
  <c r="AH703" i="1"/>
  <c r="AH704" i="1"/>
  <c r="AH705" i="1"/>
  <c r="AH706" i="1"/>
  <c r="AH707" i="1"/>
  <c r="AH708" i="1"/>
  <c r="AH709" i="1"/>
  <c r="AH710" i="1"/>
  <c r="AH711" i="1"/>
  <c r="AH712" i="1"/>
  <c r="AH713" i="1"/>
  <c r="AH714" i="1"/>
  <c r="AH715" i="1"/>
  <c r="AH716" i="1"/>
  <c r="AH717" i="1"/>
  <c r="AH718" i="1"/>
  <c r="AH719" i="1"/>
  <c r="AH720" i="1"/>
  <c r="AH721" i="1"/>
  <c r="AH722" i="1"/>
  <c r="AH723" i="1"/>
  <c r="AH724" i="1"/>
  <c r="AH725" i="1"/>
  <c r="AH726" i="1"/>
  <c r="AH727" i="1"/>
  <c r="AH728" i="1"/>
  <c r="AH729" i="1"/>
  <c r="AH730" i="1"/>
  <c r="AH731" i="1"/>
  <c r="AH732" i="1"/>
  <c r="AH733" i="1"/>
  <c r="AH734" i="1"/>
  <c r="AH735" i="1"/>
  <c r="AH736" i="1"/>
  <c r="AH737" i="1"/>
  <c r="AH738" i="1"/>
  <c r="AH739" i="1"/>
  <c r="AH740" i="1"/>
  <c r="AH741" i="1"/>
  <c r="AH742" i="1"/>
  <c r="AH743" i="1"/>
  <c r="AH744" i="1"/>
  <c r="AH745" i="1"/>
  <c r="AH746" i="1"/>
  <c r="AH747" i="1"/>
  <c r="AH748" i="1"/>
  <c r="AH749" i="1"/>
  <c r="AH750" i="1"/>
  <c r="AH751" i="1"/>
  <c r="AH752" i="1"/>
  <c r="AH753" i="1"/>
  <c r="AH754" i="1"/>
  <c r="AH755" i="1"/>
  <c r="AH756" i="1"/>
  <c r="AH757" i="1"/>
  <c r="AH758" i="1"/>
  <c r="AH759" i="1"/>
  <c r="AH760" i="1"/>
  <c r="AH761" i="1"/>
  <c r="AH762" i="1"/>
  <c r="AH763" i="1"/>
  <c r="AH764" i="1"/>
  <c r="AH765" i="1"/>
  <c r="AH766" i="1"/>
  <c r="AH767" i="1"/>
  <c r="AH768" i="1"/>
  <c r="AH769" i="1"/>
  <c r="AH770" i="1"/>
  <c r="AH771" i="1"/>
  <c r="AH772" i="1"/>
  <c r="AH773" i="1"/>
  <c r="AH774" i="1"/>
  <c r="AH775" i="1"/>
  <c r="AH776" i="1"/>
  <c r="AH777" i="1"/>
  <c r="AH778" i="1"/>
  <c r="AH779" i="1"/>
  <c r="AH780" i="1"/>
  <c r="AH781" i="1"/>
  <c r="AH782" i="1"/>
  <c r="AH783" i="1"/>
  <c r="AH784" i="1"/>
  <c r="AH785" i="1"/>
  <c r="AH786" i="1"/>
  <c r="AH787" i="1"/>
  <c r="AH788" i="1"/>
  <c r="AH789" i="1"/>
  <c r="AH790" i="1"/>
  <c r="AH791" i="1"/>
  <c r="AH792" i="1"/>
  <c r="AH793" i="1"/>
  <c r="AH794" i="1"/>
  <c r="AH795" i="1"/>
  <c r="AH796" i="1"/>
  <c r="AH797" i="1"/>
  <c r="AH798" i="1"/>
  <c r="AH799" i="1"/>
  <c r="AH800" i="1"/>
  <c r="AH801" i="1"/>
  <c r="AH802" i="1"/>
  <c r="AH803" i="1"/>
  <c r="AH804" i="1"/>
  <c r="AH805" i="1"/>
  <c r="AH806" i="1"/>
  <c r="AH807" i="1"/>
  <c r="AH808" i="1"/>
  <c r="AH809" i="1"/>
  <c r="AH810" i="1"/>
  <c r="AH811" i="1"/>
  <c r="AH812" i="1"/>
  <c r="AH813" i="1"/>
  <c r="AH814" i="1"/>
  <c r="AH815" i="1"/>
  <c r="AH816" i="1"/>
  <c r="AH817" i="1"/>
  <c r="AH818" i="1"/>
  <c r="AH819" i="1"/>
  <c r="AH820" i="1"/>
  <c r="AH821" i="1"/>
  <c r="AH822" i="1"/>
  <c r="AH823" i="1"/>
  <c r="AH824" i="1"/>
  <c r="AH825" i="1"/>
  <c r="AH826" i="1"/>
  <c r="AH827" i="1"/>
  <c r="AH828" i="1"/>
  <c r="AH829" i="1"/>
  <c r="AH830" i="1"/>
  <c r="AH831" i="1"/>
  <c r="AH832" i="1"/>
  <c r="AH833" i="1"/>
  <c r="AH834" i="1"/>
  <c r="AH835" i="1"/>
  <c r="AH836" i="1"/>
  <c r="AH837" i="1"/>
  <c r="AH838" i="1"/>
  <c r="AH839" i="1"/>
  <c r="AH840" i="1"/>
  <c r="AH841" i="1"/>
  <c r="AH842" i="1"/>
  <c r="AH843" i="1"/>
  <c r="AH844" i="1"/>
  <c r="AH845" i="1"/>
  <c r="AH846" i="1"/>
  <c r="AH847" i="1"/>
  <c r="AH848" i="1"/>
  <c r="AH849" i="1"/>
  <c r="AH850" i="1"/>
  <c r="AH851" i="1"/>
  <c r="AH852" i="1"/>
  <c r="AH853" i="1"/>
  <c r="AH854" i="1"/>
  <c r="AH855" i="1"/>
  <c r="AH856" i="1"/>
  <c r="AH857" i="1"/>
  <c r="AH858" i="1"/>
  <c r="AH859" i="1"/>
  <c r="AH860" i="1"/>
  <c r="AH861" i="1"/>
  <c r="AH862" i="1"/>
  <c r="AH863" i="1"/>
  <c r="AH864" i="1"/>
  <c r="AH865" i="1"/>
  <c r="AH866" i="1"/>
  <c r="AH867" i="1"/>
  <c r="AH868" i="1"/>
  <c r="AH869" i="1"/>
  <c r="AH870" i="1"/>
  <c r="AH871" i="1"/>
  <c r="AH872" i="1"/>
  <c r="AH873" i="1"/>
  <c r="AH874" i="1"/>
  <c r="AH875" i="1"/>
  <c r="AH876" i="1"/>
  <c r="AH877" i="1"/>
  <c r="AH878" i="1"/>
  <c r="AH879" i="1"/>
  <c r="AH880" i="1"/>
  <c r="AH881" i="1"/>
  <c r="AH882" i="1"/>
  <c r="AH883" i="1"/>
  <c r="AH884" i="1"/>
  <c r="AH885" i="1"/>
  <c r="AH886" i="1"/>
  <c r="AH887" i="1"/>
  <c r="AH888" i="1"/>
  <c r="AH889" i="1"/>
  <c r="AH890" i="1"/>
  <c r="AH891" i="1"/>
  <c r="AH892" i="1"/>
  <c r="AH893" i="1"/>
  <c r="AH894" i="1"/>
  <c r="AH895" i="1"/>
  <c r="AH896" i="1"/>
  <c r="AH897" i="1"/>
  <c r="AH898" i="1"/>
  <c r="AH899" i="1"/>
  <c r="AH900" i="1"/>
  <c r="AH901" i="1"/>
  <c r="AH902" i="1"/>
  <c r="AH903" i="1"/>
  <c r="AH904" i="1"/>
  <c r="AH905" i="1"/>
  <c r="AH906" i="1"/>
  <c r="AH907" i="1"/>
  <c r="AH908" i="1"/>
  <c r="AH909" i="1"/>
  <c r="AH910" i="1"/>
  <c r="AH911" i="1"/>
  <c r="AH912" i="1"/>
  <c r="AH913" i="1"/>
  <c r="AH914" i="1"/>
  <c r="AH915" i="1"/>
  <c r="AH916" i="1"/>
  <c r="AH917" i="1"/>
  <c r="AH918" i="1"/>
  <c r="AH919" i="1"/>
  <c r="AH920" i="1"/>
  <c r="AH921" i="1"/>
  <c r="AH922" i="1"/>
  <c r="AH923" i="1"/>
  <c r="AH924" i="1"/>
  <c r="AH925" i="1"/>
  <c r="AH926" i="1"/>
  <c r="AH927" i="1"/>
  <c r="AH928" i="1"/>
  <c r="AH929" i="1"/>
  <c r="AH930" i="1"/>
  <c r="AH931" i="1"/>
  <c r="AH932" i="1"/>
  <c r="AH933" i="1"/>
  <c r="AH934" i="1"/>
  <c r="AH935" i="1"/>
  <c r="AH936" i="1"/>
  <c r="AH937" i="1"/>
  <c r="AH938" i="1"/>
  <c r="AH939" i="1"/>
  <c r="AH940" i="1"/>
  <c r="AH941" i="1"/>
  <c r="AH942" i="1"/>
  <c r="AH943" i="1"/>
  <c r="AH944" i="1"/>
  <c r="AH945" i="1"/>
  <c r="AH946" i="1"/>
  <c r="AH947" i="1"/>
  <c r="AH948" i="1"/>
  <c r="AH949" i="1"/>
  <c r="AH950" i="1"/>
  <c r="AH951" i="1"/>
  <c r="AH952" i="1"/>
  <c r="AH953" i="1"/>
  <c r="AH954" i="1"/>
  <c r="AH955" i="1"/>
  <c r="AH956" i="1"/>
  <c r="AH957" i="1"/>
  <c r="AH958" i="1"/>
  <c r="AH959" i="1"/>
  <c r="AH960" i="1"/>
  <c r="AH961" i="1"/>
  <c r="AH962" i="1"/>
  <c r="AH963" i="1"/>
  <c r="AH964" i="1"/>
  <c r="AH965" i="1"/>
  <c r="AH966" i="1"/>
  <c r="AH967" i="1"/>
  <c r="AH968" i="1"/>
  <c r="AH969" i="1"/>
  <c r="AH970" i="1"/>
  <c r="AH971" i="1"/>
  <c r="AH972" i="1"/>
  <c r="AH973" i="1"/>
  <c r="AH974" i="1"/>
  <c r="AH975" i="1"/>
  <c r="AH976" i="1"/>
  <c r="AH977" i="1"/>
  <c r="AH978" i="1"/>
  <c r="AH979" i="1"/>
  <c r="AH980" i="1"/>
  <c r="AH981" i="1"/>
  <c r="AH982" i="1"/>
  <c r="AH983" i="1"/>
  <c r="AH984" i="1"/>
  <c r="AH985" i="1"/>
  <c r="AH986" i="1"/>
  <c r="AH987" i="1"/>
  <c r="AH988" i="1"/>
  <c r="AH989" i="1"/>
  <c r="AH990" i="1"/>
  <c r="AH991" i="1"/>
  <c r="AH992" i="1"/>
  <c r="AH993" i="1"/>
  <c r="AH994" i="1"/>
  <c r="AH995" i="1"/>
  <c r="AH996" i="1"/>
  <c r="AH997" i="1"/>
  <c r="AH998" i="1"/>
  <c r="AH999" i="1"/>
  <c r="AH1000" i="1"/>
  <c r="AH1001" i="1"/>
  <c r="AH1002" i="1"/>
  <c r="AH1003" i="1"/>
  <c r="AH1004" i="1"/>
  <c r="AI559" i="1"/>
  <c r="AI815" i="1"/>
  <c r="AI564" i="1"/>
  <c r="AI820" i="1"/>
  <c r="AI701" i="1"/>
  <c r="AI762" i="1"/>
  <c r="AI817" i="1"/>
  <c r="AI818" i="1"/>
  <c r="AI595" i="1"/>
  <c r="AI851" i="1"/>
  <c r="AI600" i="1"/>
  <c r="AI856" i="1"/>
  <c r="AI777" i="1"/>
  <c r="AI838" i="1"/>
  <c r="AI889" i="1"/>
  <c r="AI886" i="1"/>
  <c r="AI727" i="1"/>
  <c r="AI983" i="1"/>
  <c r="AI732" i="1"/>
  <c r="AI988" i="1"/>
  <c r="AI578" i="1"/>
  <c r="AI653" i="1"/>
  <c r="AI654" i="1"/>
  <c r="AI699" i="1"/>
  <c r="AI955" i="1"/>
  <c r="AI704" i="1"/>
  <c r="AI960" i="1"/>
  <c r="AI997" i="1"/>
  <c r="AI609" i="1"/>
  <c r="AI598" i="1"/>
  <c r="AI543" i="1"/>
  <c r="AI799" i="1"/>
  <c r="AI548" i="1"/>
  <c r="AI804" i="1"/>
  <c r="AI665" i="1"/>
  <c r="AI726" i="1"/>
  <c r="AI789" i="1"/>
  <c r="AI790" i="1"/>
  <c r="AI611" i="1"/>
  <c r="AI867" i="1"/>
  <c r="AI616" i="1"/>
  <c r="AI872" i="1"/>
  <c r="AI813" i="1"/>
  <c r="AI874" i="1"/>
  <c r="AI921" i="1"/>
  <c r="AI986" i="1"/>
  <c r="AI775" i="1"/>
  <c r="AI524" i="1"/>
  <c r="AI780" i="1"/>
  <c r="AI593" i="1"/>
  <c r="AI678" i="1"/>
  <c r="AI741" i="1"/>
  <c r="AI742" i="1"/>
  <c r="AI683" i="1"/>
  <c r="AI939" i="1"/>
  <c r="AI688" i="1"/>
  <c r="AI944" i="1"/>
  <c r="AI961" i="1"/>
  <c r="AI589" i="1"/>
  <c r="AI581" i="1"/>
  <c r="AI596" i="1"/>
  <c r="AI769" i="1"/>
  <c r="AI881" i="1"/>
  <c r="AI627" i="1"/>
  <c r="AI888" i="1"/>
  <c r="AI949" i="1"/>
  <c r="AI759" i="1"/>
  <c r="AI764" i="1"/>
  <c r="AI713" i="1"/>
  <c r="AI987" i="1"/>
  <c r="AI586" i="1"/>
  <c r="AI575" i="1"/>
  <c r="AI836" i="1"/>
  <c r="AI849" i="1"/>
  <c r="AI899" i="1"/>
  <c r="AI904" i="1"/>
  <c r="AI981" i="1"/>
  <c r="AI556" i="1"/>
  <c r="AI685" i="1"/>
  <c r="AI802" i="1"/>
  <c r="AI720" i="1"/>
  <c r="AI633" i="1"/>
  <c r="AI954" i="1"/>
  <c r="AI622" i="1"/>
  <c r="AI933" i="1"/>
  <c r="AI591" i="1"/>
  <c r="AI830" i="1"/>
  <c r="AI883" i="1"/>
  <c r="AI906" i="1"/>
  <c r="AI541" i="1"/>
  <c r="AI642" i="1"/>
  <c r="AI731" i="1"/>
  <c r="AI992" i="1"/>
  <c r="AI658" i="1"/>
  <c r="AI580" i="1"/>
  <c r="AI798" i="1"/>
  <c r="AI643" i="1"/>
  <c r="AI877" i="1"/>
  <c r="AI551" i="1"/>
  <c r="AI746" i="1"/>
  <c r="AI715" i="1"/>
  <c r="AI976" i="1"/>
  <c r="AI972" i="1"/>
  <c r="AI890" i="1"/>
  <c r="AI623" i="1"/>
  <c r="AI879" i="1"/>
  <c r="AI628" i="1"/>
  <c r="AI884" i="1"/>
  <c r="AI837" i="1"/>
  <c r="AI898" i="1"/>
  <c r="AI941" i="1"/>
  <c r="AI938" i="1"/>
  <c r="AI659" i="1"/>
  <c r="AI915" i="1"/>
  <c r="AI664" i="1"/>
  <c r="AI920" i="1"/>
  <c r="AI909" i="1"/>
  <c r="AI974" i="1"/>
  <c r="AI522" i="1"/>
  <c r="AI535" i="1"/>
  <c r="AI791" i="1"/>
  <c r="AI540" i="1"/>
  <c r="AI796" i="1"/>
  <c r="AI649" i="1"/>
  <c r="AI710" i="1"/>
  <c r="AI773" i="1"/>
  <c r="AI774" i="1"/>
  <c r="AI763" i="1"/>
  <c r="AI549" i="1"/>
  <c r="AI768" i="1"/>
  <c r="AI561" i="1"/>
  <c r="AI650" i="1"/>
  <c r="AI721" i="1"/>
  <c r="AI722" i="1"/>
  <c r="AI607" i="1"/>
  <c r="AI863" i="1"/>
  <c r="AI612" i="1"/>
  <c r="AI868" i="1"/>
  <c r="AI805" i="1"/>
  <c r="AI866" i="1"/>
  <c r="AI913" i="1"/>
  <c r="AI910" i="1"/>
  <c r="AI675" i="1"/>
  <c r="AI931" i="1"/>
  <c r="AI680" i="1"/>
  <c r="AI936" i="1"/>
  <c r="AI945" i="1"/>
  <c r="AI577" i="1"/>
  <c r="AI554" i="1"/>
  <c r="AI583" i="1"/>
  <c r="AI839" i="1"/>
  <c r="AI588" i="1"/>
  <c r="AI844" i="1"/>
  <c r="AI753" i="1"/>
  <c r="AI814" i="1"/>
  <c r="AI865" i="1"/>
  <c r="AI922" i="1"/>
  <c r="AI747" i="1"/>
  <c r="AI1003" i="1"/>
  <c r="AI752" i="1"/>
  <c r="AI529" i="1"/>
  <c r="AI618" i="1"/>
  <c r="AI689" i="1"/>
  <c r="AI690" i="1"/>
  <c r="AI717" i="1"/>
  <c r="AI795" i="1"/>
  <c r="AI657" i="1"/>
  <c r="AI718" i="1"/>
  <c r="AI782" i="1"/>
  <c r="AI895" i="1"/>
  <c r="AI900" i="1"/>
  <c r="AI934" i="1"/>
  <c r="AI970" i="1"/>
  <c r="AI963" i="1"/>
  <c r="AI968" i="1"/>
  <c r="AI614" i="1"/>
  <c r="AI871" i="1"/>
  <c r="AI876" i="1"/>
  <c r="AI882" i="1"/>
  <c r="AI523" i="1"/>
  <c r="AI528" i="1"/>
  <c r="AI617" i="1"/>
  <c r="AI749" i="1"/>
  <c r="AI756" i="1"/>
  <c r="AI641" i="1"/>
  <c r="AI919" i="1"/>
  <c r="AI982" i="1"/>
  <c r="AI896" i="1"/>
  <c r="AI962" i="1"/>
  <c r="AI996" i="1"/>
  <c r="AI547" i="1"/>
  <c r="AI673" i="1"/>
  <c r="AI967" i="1"/>
  <c r="AI619" i="1"/>
  <c r="AI655" i="1"/>
  <c r="AI911" i="1"/>
  <c r="AI660" i="1"/>
  <c r="AI916" i="1"/>
  <c r="AI901" i="1"/>
  <c r="AI966" i="1"/>
  <c r="AI1001" i="1"/>
  <c r="AI1002" i="1"/>
  <c r="AI691" i="1"/>
  <c r="AI947" i="1"/>
  <c r="AI696" i="1"/>
  <c r="AI952" i="1"/>
  <c r="AI977" i="1"/>
  <c r="AI601" i="1"/>
  <c r="AI582" i="1"/>
  <c r="AI567" i="1"/>
  <c r="AI823" i="1"/>
  <c r="AI572" i="1"/>
  <c r="AI828" i="1"/>
  <c r="AI778" i="1"/>
  <c r="AI833" i="1"/>
  <c r="AI539" i="1"/>
  <c r="AI544" i="1"/>
  <c r="AI800" i="1"/>
  <c r="AI781" i="1"/>
  <c r="AI639" i="1"/>
  <c r="AI644" i="1"/>
  <c r="AI869" i="1"/>
  <c r="AI973" i="1"/>
  <c r="AI707" i="1"/>
  <c r="AI712" i="1"/>
  <c r="AI534" i="1"/>
  <c r="AI621" i="1"/>
  <c r="AI615" i="1"/>
  <c r="AI620" i="1"/>
  <c r="AI821" i="1"/>
  <c r="AI925" i="1"/>
  <c r="AI779" i="1"/>
  <c r="AI784" i="1"/>
  <c r="AI686" i="1"/>
  <c r="AI750" i="1"/>
  <c r="AI537" i="1"/>
  <c r="AI765" i="1"/>
  <c r="AI668" i="1"/>
  <c r="AI530" i="1"/>
  <c r="AI640" i="1"/>
  <c r="AI965" i="1"/>
  <c r="AI740" i="1"/>
  <c r="AI666" i="1"/>
  <c r="AI808" i="1"/>
  <c r="AI794" i="1"/>
  <c r="AI542" i="1"/>
  <c r="AI880" i="1"/>
  <c r="AI687" i="1"/>
  <c r="AI943" i="1"/>
  <c r="AI692" i="1"/>
  <c r="AI948" i="1"/>
  <c r="AI969" i="1"/>
  <c r="AI597" i="1"/>
  <c r="AI574" i="1"/>
  <c r="AI946" i="1"/>
  <c r="AI723" i="1"/>
  <c r="AI979" i="1"/>
  <c r="AI728" i="1"/>
  <c r="AI984" i="1"/>
  <c r="AI566" i="1"/>
  <c r="AI645" i="1"/>
  <c r="AI646" i="1"/>
  <c r="AI599" i="1"/>
  <c r="AI855" i="1"/>
  <c r="AI604" i="1"/>
  <c r="AI860" i="1"/>
  <c r="AI785" i="1"/>
  <c r="AI846" i="1"/>
  <c r="AI897" i="1"/>
  <c r="AI571" i="1"/>
  <c r="AI827" i="1"/>
  <c r="AI576" i="1"/>
  <c r="AI832" i="1"/>
  <c r="AI725" i="1"/>
  <c r="AI786" i="1"/>
  <c r="AI841" i="1"/>
  <c r="AI842" i="1"/>
  <c r="AI671" i="1"/>
  <c r="AI927" i="1"/>
  <c r="AI676" i="1"/>
  <c r="AI932" i="1"/>
  <c r="AI937" i="1"/>
  <c r="AI998" i="1"/>
  <c r="AI546" i="1"/>
  <c r="AI858" i="1"/>
  <c r="AI739" i="1"/>
  <c r="AI995" i="1"/>
  <c r="AI744" i="1"/>
  <c r="AI1000" i="1"/>
  <c r="AI602" i="1"/>
  <c r="AI677" i="1"/>
  <c r="AI674" i="1"/>
  <c r="AI647" i="1"/>
  <c r="AI903" i="1"/>
  <c r="AI652" i="1"/>
  <c r="AI908" i="1"/>
  <c r="AI885" i="1"/>
  <c r="AI950" i="1"/>
  <c r="AI989" i="1"/>
  <c r="AI555" i="1"/>
  <c r="AI811" i="1"/>
  <c r="AI560" i="1"/>
  <c r="AI816" i="1"/>
  <c r="AI693" i="1"/>
  <c r="AI754" i="1"/>
  <c r="AI809" i="1"/>
  <c r="AI810" i="1"/>
  <c r="AI587" i="1"/>
  <c r="AI848" i="1"/>
  <c r="AI822" i="1"/>
  <c r="AI870" i="1"/>
  <c r="AI751" i="1"/>
  <c r="AI626" i="1"/>
  <c r="AI698" i="1"/>
  <c r="AI787" i="1"/>
  <c r="AI792" i="1"/>
  <c r="AI766" i="1"/>
  <c r="AI924" i="1"/>
  <c r="AI635" i="1"/>
  <c r="AI861" i="1"/>
  <c r="AI735" i="1"/>
  <c r="AI594" i="1"/>
  <c r="AI803" i="1"/>
  <c r="AI738" i="1"/>
  <c r="AI711" i="1"/>
  <c r="AI625" i="1"/>
  <c r="AI829" i="1"/>
  <c r="AI719" i="1"/>
  <c r="AI975" i="1"/>
  <c r="AI724" i="1"/>
  <c r="AI980" i="1"/>
  <c r="AI558" i="1"/>
  <c r="AI637" i="1"/>
  <c r="AI638" i="1"/>
  <c r="AI894" i="1"/>
  <c r="AI755" i="1"/>
  <c r="AI533" i="1"/>
  <c r="AI760" i="1"/>
  <c r="AI545" i="1"/>
  <c r="AI634" i="1"/>
  <c r="AI705" i="1"/>
  <c r="AI706" i="1"/>
  <c r="AI631" i="1"/>
  <c r="AI887" i="1"/>
  <c r="AI636" i="1"/>
  <c r="AI892" i="1"/>
  <c r="AI853" i="1"/>
  <c r="AI914" i="1"/>
  <c r="AI957" i="1"/>
  <c r="AI603" i="1"/>
  <c r="AI859" i="1"/>
  <c r="AI608" i="1"/>
  <c r="AI864" i="1"/>
  <c r="AI797" i="1"/>
  <c r="AI854" i="1"/>
  <c r="AI905" i="1"/>
  <c r="AI902" i="1"/>
  <c r="AI703" i="1"/>
  <c r="AI959" i="1"/>
  <c r="AI708" i="1"/>
  <c r="AI964" i="1"/>
  <c r="AI526" i="1"/>
  <c r="AI613" i="1"/>
  <c r="AI606" i="1"/>
  <c r="AI978" i="1"/>
  <c r="AI771" i="1"/>
  <c r="AI565" i="1"/>
  <c r="AI776" i="1"/>
  <c r="AI573" i="1"/>
  <c r="AI670" i="1"/>
  <c r="AI733" i="1"/>
  <c r="AI734" i="1"/>
  <c r="AI679" i="1"/>
  <c r="AI935" i="1"/>
  <c r="AI684" i="1"/>
  <c r="AI940" i="1"/>
  <c r="AI953" i="1"/>
  <c r="AI585" i="1"/>
  <c r="AI562" i="1"/>
  <c r="AI843" i="1"/>
  <c r="AI592" i="1"/>
  <c r="AI761" i="1"/>
  <c r="AI873" i="1"/>
  <c r="AI525" i="1"/>
  <c r="AI697" i="1"/>
  <c r="AI531" i="1"/>
  <c r="AI536" i="1"/>
  <c r="AI702" i="1"/>
  <c r="AI663" i="1"/>
  <c r="AI917" i="1"/>
  <c r="AI891" i="1"/>
  <c r="AI926" i="1"/>
  <c r="AI991" i="1"/>
  <c r="AI669" i="1"/>
  <c r="AI552" i="1"/>
  <c r="AI793" i="1"/>
  <c r="AI716" i="1"/>
  <c r="AI624" i="1"/>
  <c r="AI527" i="1"/>
  <c r="AI783" i="1"/>
  <c r="AI532" i="1"/>
  <c r="AI788" i="1"/>
  <c r="AI629" i="1"/>
  <c r="AI694" i="1"/>
  <c r="AI757" i="1"/>
  <c r="AI758" i="1"/>
  <c r="AI563" i="1"/>
  <c r="AI819" i="1"/>
  <c r="AI568" i="1"/>
  <c r="AI824" i="1"/>
  <c r="AI709" i="1"/>
  <c r="AI770" i="1"/>
  <c r="AI825" i="1"/>
  <c r="AI826" i="1"/>
  <c r="AI695" i="1"/>
  <c r="AI951" i="1"/>
  <c r="AI700" i="1"/>
  <c r="AI956" i="1"/>
  <c r="AI985" i="1"/>
  <c r="AI605" i="1"/>
  <c r="AI590" i="1"/>
  <c r="AI667" i="1"/>
  <c r="AI923" i="1"/>
  <c r="AI672" i="1"/>
  <c r="AI928" i="1"/>
  <c r="AI929" i="1"/>
  <c r="AI990" i="1"/>
  <c r="AI538" i="1"/>
  <c r="AI862" i="1"/>
  <c r="AI767" i="1"/>
  <c r="AI557" i="1"/>
  <c r="AI772" i="1"/>
  <c r="AI569" i="1"/>
  <c r="AI662" i="1"/>
  <c r="AI729" i="1"/>
  <c r="AI730" i="1"/>
  <c r="AI579" i="1"/>
  <c r="AI835" i="1"/>
  <c r="AI584" i="1"/>
  <c r="AI840" i="1"/>
  <c r="AI745" i="1"/>
  <c r="AI806" i="1"/>
  <c r="AI857" i="1"/>
  <c r="AI918" i="1"/>
  <c r="AI743" i="1"/>
  <c r="AI999" i="1"/>
  <c r="AI748" i="1"/>
  <c r="AI1004" i="1"/>
  <c r="AI610" i="1"/>
  <c r="AI681" i="1"/>
  <c r="AI682" i="1"/>
  <c r="AI651" i="1"/>
  <c r="AI907" i="1"/>
  <c r="AI656" i="1"/>
  <c r="AI912" i="1"/>
  <c r="AI893" i="1"/>
  <c r="AI958" i="1"/>
  <c r="AI993" i="1"/>
  <c r="AI994" i="1"/>
  <c r="AI570" i="1"/>
  <c r="AI847" i="1"/>
  <c r="AI852" i="1"/>
  <c r="AI878" i="1"/>
  <c r="AI632" i="1"/>
  <c r="AI845" i="1"/>
  <c r="AI834" i="1"/>
  <c r="AI553" i="1"/>
  <c r="AI714" i="1"/>
  <c r="AI736" i="1"/>
  <c r="AI661" i="1"/>
  <c r="AI831" i="1"/>
  <c r="AI737" i="1"/>
  <c r="AI850" i="1"/>
  <c r="AI648" i="1"/>
  <c r="AI942" i="1"/>
  <c r="AI807" i="1"/>
  <c r="AI812" i="1"/>
  <c r="AI801" i="1"/>
  <c r="AI971" i="1"/>
  <c r="AI550" i="1"/>
  <c r="AI630" i="1"/>
  <c r="AI875" i="1"/>
  <c r="AI930" i="1"/>
  <c r="AG12" i="2" l="1"/>
  <c r="AI11" i="2"/>
  <c r="AH14" i="2" s="1"/>
  <c r="A14" i="2"/>
  <c r="AC18" i="1"/>
  <c r="E18" i="1" s="1"/>
  <c r="E17" i="1"/>
  <c r="F18" i="1"/>
  <c r="F17" i="1"/>
  <c r="AI127" i="1"/>
  <c r="AI364" i="1"/>
  <c r="AI160" i="1"/>
  <c r="AI401" i="1"/>
  <c r="AI145" i="1"/>
  <c r="AI342" i="1"/>
  <c r="AI433" i="1"/>
  <c r="AI454" i="1"/>
  <c r="AI421" i="1"/>
  <c r="AI200" i="1"/>
  <c r="AI42" i="1"/>
  <c r="AI157" i="1"/>
  <c r="AI395" i="1"/>
  <c r="AI296" i="1"/>
  <c r="AI488" i="1"/>
  <c r="AI252" i="1"/>
  <c r="AI441" i="1"/>
  <c r="AI37" i="1"/>
  <c r="AI264" i="1"/>
  <c r="AI170" i="1"/>
  <c r="AI221" i="1"/>
  <c r="AI149" i="1"/>
  <c r="AI319" i="1"/>
  <c r="AI169" i="1"/>
  <c r="AI352" i="1"/>
  <c r="AI453" i="1"/>
  <c r="AI31" i="1"/>
  <c r="AI223" i="1"/>
  <c r="AI20" i="1"/>
  <c r="AI374" i="1"/>
  <c r="AI355" i="1"/>
  <c r="AI407" i="1"/>
  <c r="AI452" i="1"/>
  <c r="AI292" i="1"/>
  <c r="AI491" i="1"/>
  <c r="AI353" i="1"/>
  <c r="AI276" i="1"/>
  <c r="AI496" i="1"/>
  <c r="AI377" i="1"/>
  <c r="AI405" i="1"/>
  <c r="AI122" i="1"/>
  <c r="AI247" i="1"/>
  <c r="AI380" i="1"/>
  <c r="AI124" i="1"/>
  <c r="AI389" i="1"/>
  <c r="AI498" i="1"/>
  <c r="AI39" i="1"/>
  <c r="AI495" i="1"/>
  <c r="AI98" i="1"/>
  <c r="AI174" i="1"/>
  <c r="AI249" i="1"/>
  <c r="AI282" i="1"/>
  <c r="AI199" i="1"/>
  <c r="AI235" i="1"/>
  <c r="AI56" i="1"/>
  <c r="AI302" i="1"/>
  <c r="AI35" i="1"/>
  <c r="AI121" i="1"/>
  <c r="AI112" i="1"/>
  <c r="AI320" i="1"/>
  <c r="AI161" i="1"/>
  <c r="AI175" i="1"/>
  <c r="AI286" i="1"/>
  <c r="AI33" i="1"/>
  <c r="AI327" i="1"/>
  <c r="AI468" i="1"/>
  <c r="AI438" i="1"/>
  <c r="AI225" i="1"/>
  <c r="AI70" i="1"/>
  <c r="AI89" i="1"/>
  <c r="AI516" i="1"/>
  <c r="AI131" i="1"/>
  <c r="AI444" i="1"/>
  <c r="AI136" i="1"/>
  <c r="AI386" i="1"/>
  <c r="AI93" i="1"/>
  <c r="AI305" i="1"/>
  <c r="AI168" i="1"/>
  <c r="AI360" i="1"/>
  <c r="AI435" i="1"/>
  <c r="AI277" i="1"/>
  <c r="AI77" i="1"/>
  <c r="AI133" i="1"/>
  <c r="AI166" i="1"/>
  <c r="AI442" i="1"/>
  <c r="AI518" i="1"/>
  <c r="AI446" i="1"/>
  <c r="AI510" i="1"/>
  <c r="AI132" i="1"/>
  <c r="AI61" i="1"/>
  <c r="AI371" i="1"/>
  <c r="AI197" i="1"/>
  <c r="AI230" i="1"/>
  <c r="AI67" i="1"/>
  <c r="AI135" i="1"/>
  <c r="AI328" i="1"/>
  <c r="AI298" i="1"/>
  <c r="AI285" i="1"/>
  <c r="AI337" i="1"/>
  <c r="AI429" i="1"/>
  <c r="AI165" i="1"/>
  <c r="AI185" i="1"/>
  <c r="AI383" i="1"/>
  <c r="AI297" i="1"/>
  <c r="AI416" i="1"/>
  <c r="AI75" i="1"/>
  <c r="AI159" i="1"/>
  <c r="AI351" i="1"/>
  <c r="AI81" i="1"/>
  <c r="AI88" i="1"/>
  <c r="AI489" i="1"/>
  <c r="AI462" i="1"/>
  <c r="AI59" i="1"/>
  <c r="AI162" i="1"/>
  <c r="AI499" i="1"/>
  <c r="AI251" i="1"/>
  <c r="AI356" i="1"/>
  <c r="AI316" i="1"/>
  <c r="AI370" i="1"/>
  <c r="AI48" i="1"/>
  <c r="AI504" i="1"/>
  <c r="AI147" i="1"/>
  <c r="AI192" i="1"/>
  <c r="AI273" i="1"/>
  <c r="AI322" i="1"/>
  <c r="AI163" i="1"/>
  <c r="AI241" i="1"/>
  <c r="AI275" i="1"/>
  <c r="AI106" i="1"/>
  <c r="AI300" i="1"/>
  <c r="AI105" i="1"/>
  <c r="AI239" i="1"/>
  <c r="AI294" i="1"/>
  <c r="AI263" i="1"/>
  <c r="AI426" i="1"/>
  <c r="AI293" i="1"/>
  <c r="AI471" i="1"/>
  <c r="AI203" i="1"/>
  <c r="AI505" i="1"/>
  <c r="AI128" i="1"/>
  <c r="AI45" i="1"/>
  <c r="AI512" i="1"/>
  <c r="AI321" i="1"/>
  <c r="AI69" i="1"/>
  <c r="AI102" i="1"/>
  <c r="AI314" i="1"/>
  <c r="AI390" i="1"/>
  <c r="AI318" i="1"/>
  <c r="AI382" i="1"/>
  <c r="AI475" i="1"/>
  <c r="AI384" i="1"/>
  <c r="AI484" i="1"/>
  <c r="AI222" i="1"/>
  <c r="AI158" i="1"/>
  <c r="AI111" i="1"/>
  <c r="AI332" i="1"/>
  <c r="AI408" i="1"/>
  <c r="AI419" i="1"/>
  <c r="AI400" i="1"/>
  <c r="AI244" i="1"/>
  <c r="AI201" i="1"/>
  <c r="AI207" i="1"/>
  <c r="AI231" i="1"/>
  <c r="AI184" i="1"/>
  <c r="AI514" i="1"/>
  <c r="AI55" i="1"/>
  <c r="AI507" i="1"/>
  <c r="AI44" i="1"/>
  <c r="AI336" i="1"/>
  <c r="AI210" i="1"/>
  <c r="AI238" i="1"/>
  <c r="AI295" i="1"/>
  <c r="AI248" i="1"/>
  <c r="AI156" i="1"/>
  <c r="AI450" i="1"/>
  <c r="AI350" i="1"/>
  <c r="AI303" i="1"/>
  <c r="AI137" i="1"/>
  <c r="AI213" i="1"/>
  <c r="AI234" i="1"/>
  <c r="AI205" i="1"/>
  <c r="AI22" i="1"/>
  <c r="AI325" i="1"/>
  <c r="AI358" i="1"/>
  <c r="AI323" i="1"/>
  <c r="AI399" i="1"/>
  <c r="AI208" i="1"/>
  <c r="AI391" i="1"/>
  <c r="AI465" i="1"/>
  <c r="AI447" i="1"/>
  <c r="AI481" i="1"/>
  <c r="AI480" i="1"/>
  <c r="AI517" i="1"/>
  <c r="AI287" i="1"/>
  <c r="AI479" i="1"/>
  <c r="AI212" i="1"/>
  <c r="AI344" i="1"/>
  <c r="AI503" i="1"/>
  <c r="AI49" i="1"/>
  <c r="AI90" i="1"/>
  <c r="AI23" i="1"/>
  <c r="AI187" i="1"/>
  <c r="AI418" i="1"/>
  <c r="AI508" i="1"/>
  <c r="AI411" i="1"/>
  <c r="AI472" i="1"/>
  <c r="AI54" i="1"/>
  <c r="AI218" i="1"/>
  <c r="AI87" i="1"/>
  <c r="AI315" i="1"/>
  <c r="AI458" i="1"/>
  <c r="AI513" i="1"/>
  <c r="AI100" i="1"/>
  <c r="AI289" i="1"/>
  <c r="AI196" i="1"/>
  <c r="AI509" i="1"/>
  <c r="AI375" i="1"/>
  <c r="AI108" i="1"/>
  <c r="AI129" i="1"/>
  <c r="AI86" i="1"/>
  <c r="AI515" i="1"/>
  <c r="AI236" i="1"/>
  <c r="AI257" i="1"/>
  <c r="AI497" i="1"/>
  <c r="AI373" i="1"/>
  <c r="AI143" i="1"/>
  <c r="AI167" i="1"/>
  <c r="AI120" i="1"/>
  <c r="AI354" i="1"/>
  <c r="AI430" i="1"/>
  <c r="AI155" i="1"/>
  <c r="AI291" i="1"/>
  <c r="AI80" i="1"/>
  <c r="AI281" i="1"/>
  <c r="AI463" i="1"/>
  <c r="AI240" i="1"/>
  <c r="AI117" i="1"/>
  <c r="AI28" i="1"/>
  <c r="AI477" i="1"/>
  <c r="AI216" i="1"/>
  <c r="AI115" i="1"/>
  <c r="AI365" i="1"/>
  <c r="AI482" i="1"/>
  <c r="AI500" i="1"/>
  <c r="AI304" i="1"/>
  <c r="AI181" i="1"/>
  <c r="AI52" i="1"/>
  <c r="AI74" i="1"/>
  <c r="AI359" i="1"/>
  <c r="AI312" i="1"/>
  <c r="AI266" i="1"/>
  <c r="AI311" i="1"/>
  <c r="C14" i="1"/>
  <c r="AI437" i="1"/>
  <c r="AI141" i="1"/>
  <c r="AI414" i="1"/>
  <c r="AI367" i="1"/>
  <c r="AI265" i="1"/>
  <c r="AI341" i="1"/>
  <c r="AI467" i="1"/>
  <c r="AI333" i="1"/>
  <c r="AI278" i="1"/>
  <c r="AI456" i="1"/>
  <c r="AI51" i="1"/>
  <c r="AI457" i="1"/>
  <c r="AI179" i="1"/>
  <c r="AI229" i="1"/>
  <c r="AI473" i="1"/>
  <c r="AI274" i="1"/>
  <c r="AI348" i="1"/>
  <c r="AI502" i="1"/>
  <c r="AI32" i="1"/>
  <c r="AI331" i="1"/>
  <c r="AI308" i="1"/>
  <c r="AI63" i="1"/>
  <c r="AI96" i="1"/>
  <c r="AI214" i="1"/>
  <c r="AI326" i="1"/>
  <c r="AI189" i="1"/>
  <c r="AI176" i="1"/>
  <c r="AI53" i="1"/>
  <c r="AI403" i="1"/>
  <c r="AI448" i="1"/>
  <c r="AI335" i="1"/>
  <c r="AI362" i="1"/>
  <c r="AI428" i="1"/>
  <c r="AI178" i="1"/>
  <c r="AI339" i="1"/>
  <c r="AI173" i="1"/>
  <c r="AI206" i="1"/>
  <c r="AI50" i="1"/>
  <c r="AI140" i="1"/>
  <c r="AI506" i="1"/>
  <c r="AI82" i="1"/>
  <c r="AI338" i="1"/>
  <c r="AI138" i="1"/>
  <c r="AI119" i="1"/>
  <c r="AI237" i="1"/>
  <c r="AI270" i="1"/>
  <c r="AI404" i="1"/>
  <c r="AI219" i="1"/>
  <c r="AI368" i="1"/>
  <c r="AI245" i="1"/>
  <c r="AI284" i="1"/>
  <c r="AI253" i="1"/>
  <c r="AI110" i="1"/>
  <c r="AI60" i="1"/>
  <c r="AI490" i="1"/>
  <c r="AI423" i="1"/>
  <c r="AI376" i="1"/>
  <c r="AI394" i="1"/>
  <c r="AI439" i="1"/>
  <c r="AI84" i="1"/>
  <c r="AI233" i="1"/>
  <c r="AI425" i="1"/>
  <c r="AI409" i="1"/>
  <c r="AI422" i="1"/>
  <c r="AI451" i="1"/>
  <c r="AI24" i="1"/>
  <c r="AI464" i="1"/>
  <c r="AI519" i="1"/>
  <c r="AI299" i="1"/>
  <c r="AI259" i="1"/>
  <c r="AI459" i="1"/>
  <c r="AI511" i="1"/>
  <c r="AI130" i="1"/>
  <c r="AI413" i="1"/>
  <c r="AI363" i="1"/>
  <c r="AI415" i="1"/>
  <c r="AI104" i="1"/>
  <c r="AI202" i="1"/>
  <c r="AI388" i="1"/>
  <c r="AI72" i="1"/>
  <c r="AI258" i="1"/>
  <c r="AI29" i="1"/>
  <c r="AI372" i="1"/>
  <c r="AI40" i="1"/>
  <c r="AI232" i="1"/>
  <c r="AI211" i="1"/>
  <c r="AI21" i="1"/>
  <c r="AI183" i="1"/>
  <c r="AI494" i="1"/>
  <c r="AI109" i="1"/>
  <c r="AI142" i="1"/>
  <c r="AI345" i="1"/>
  <c r="AI387" i="1"/>
  <c r="AI317" i="1"/>
  <c r="AI313" i="1"/>
  <c r="AI449" i="1"/>
  <c r="AI125" i="1"/>
  <c r="AI182" i="1"/>
  <c r="AI474" i="1"/>
  <c r="AI215" i="1"/>
  <c r="AI68" i="1"/>
  <c r="AI25" i="1"/>
  <c r="AI36" i="1"/>
  <c r="AI420" i="1"/>
  <c r="AI113" i="1"/>
  <c r="AI396" i="1"/>
  <c r="AI246" i="1"/>
  <c r="AI99" i="1"/>
  <c r="AI279" i="1"/>
  <c r="AI85" i="1"/>
  <c r="AI379" i="1"/>
  <c r="AI301" i="1"/>
  <c r="AI334" i="1"/>
  <c r="AI306" i="1"/>
  <c r="AI73" i="1"/>
  <c r="AI26" i="1"/>
  <c r="AI402" i="1"/>
  <c r="AI347" i="1"/>
  <c r="AI432" i="1"/>
  <c r="AI309" i="1"/>
  <c r="AI412" i="1"/>
  <c r="AI393" i="1"/>
  <c r="AI366" i="1"/>
  <c r="AI220" i="1"/>
  <c r="AI243" i="1"/>
  <c r="AI478" i="1"/>
  <c r="AI431" i="1"/>
  <c r="AI417" i="1"/>
  <c r="AI46" i="1"/>
  <c r="AI476" i="1"/>
  <c r="AI34" i="1"/>
  <c r="AI190" i="1"/>
  <c r="AI188" i="1"/>
  <c r="AI268" i="1"/>
  <c r="AI520" i="1"/>
  <c r="AI307" i="1"/>
  <c r="AI58" i="1"/>
  <c r="AI134" i="1"/>
  <c r="AI357" i="1"/>
  <c r="AI126" i="1"/>
  <c r="AI466" i="1"/>
  <c r="AI97" i="1"/>
  <c r="AI493" i="1"/>
  <c r="AI38" i="1"/>
  <c r="AI186" i="1"/>
  <c r="AI262" i="1"/>
  <c r="AI62" i="1"/>
  <c r="AI254" i="1"/>
  <c r="AI283" i="1"/>
  <c r="AI256" i="1"/>
  <c r="AI406" i="1"/>
  <c r="AI250" i="1"/>
  <c r="AI397" i="1"/>
  <c r="AI209" i="1"/>
  <c r="AI261" i="1"/>
  <c r="AI271" i="1"/>
  <c r="AI392" i="1"/>
  <c r="AI101" i="1"/>
  <c r="AI483" i="1"/>
  <c r="AI267" i="1"/>
  <c r="AI445" i="1"/>
  <c r="AI469" i="1"/>
  <c r="AI78" i="1"/>
  <c r="AI57" i="1"/>
  <c r="AI118" i="1"/>
  <c r="AI346" i="1"/>
  <c r="AI151" i="1"/>
  <c r="AI443" i="1"/>
  <c r="AI92" i="1"/>
  <c r="AI27" i="1"/>
  <c r="AI260" i="1"/>
  <c r="AI427" i="1"/>
  <c r="AI424" i="1"/>
  <c r="AI191" i="1"/>
  <c r="AI492" i="1"/>
  <c r="AI224" i="1"/>
  <c r="AI43" i="1"/>
  <c r="AI150" i="1"/>
  <c r="AI470" i="1"/>
  <c r="AI116" i="1"/>
  <c r="AI79" i="1"/>
  <c r="AI71" i="1"/>
  <c r="AI255" i="1"/>
  <c r="AI41" i="1"/>
  <c r="AI288" i="1"/>
  <c r="AI114" i="1"/>
  <c r="AI310" i="1"/>
  <c r="AI227" i="1"/>
  <c r="AI343" i="1"/>
  <c r="AI324" i="1"/>
  <c r="AI123" i="1"/>
  <c r="AI180" i="1"/>
  <c r="AI193" i="1"/>
  <c r="AI521" i="1"/>
  <c r="AI369" i="1"/>
  <c r="AI398" i="1"/>
  <c r="AI434" i="1"/>
  <c r="AI329" i="1"/>
  <c r="AI330" i="1"/>
  <c r="AI91" i="1"/>
  <c r="AI164" i="1"/>
  <c r="AI487" i="1"/>
  <c r="AI440" i="1"/>
  <c r="AI19" i="1"/>
  <c r="AI64" i="1"/>
  <c r="AI139" i="1"/>
  <c r="AI66" i="1"/>
  <c r="AI410" i="1"/>
  <c r="AI228" i="1"/>
  <c r="AI242" i="1"/>
  <c r="AI30" i="1"/>
  <c r="AI486" i="1"/>
  <c r="AI76" i="1"/>
  <c r="AI152" i="1"/>
  <c r="AI269" i="1"/>
  <c r="AI144" i="1"/>
  <c r="AI436" i="1"/>
  <c r="AI177" i="1"/>
  <c r="AI94" i="1"/>
  <c r="AI47" i="1"/>
  <c r="AI204" i="1"/>
  <c r="AI280" i="1"/>
  <c r="AI154" i="1"/>
  <c r="AI272" i="1"/>
  <c r="AI107" i="1"/>
  <c r="AI361" i="1"/>
  <c r="AI194" i="1"/>
  <c r="AI103" i="1"/>
  <c r="AI226" i="1"/>
  <c r="AI146" i="1"/>
  <c r="AI455" i="1"/>
  <c r="AI95" i="1"/>
  <c r="AI461" i="1"/>
  <c r="AI198" i="1"/>
  <c r="AI172" i="1"/>
  <c r="AI460" i="1"/>
  <c r="AI381" i="1"/>
  <c r="AI148" i="1"/>
  <c r="AI290" i="1"/>
  <c r="AI501" i="1"/>
  <c r="AI195" i="1"/>
  <c r="AI65" i="1"/>
  <c r="AI349" i="1"/>
  <c r="AI385" i="1"/>
  <c r="AI485" i="1"/>
  <c r="AI171" i="1"/>
  <c r="AI83" i="1"/>
  <c r="AI378" i="1"/>
  <c r="AI340" i="1"/>
  <c r="AI217" i="1"/>
  <c r="AI153" i="1"/>
  <c r="AH12" i="2" l="1"/>
  <c r="AJ11" i="2"/>
  <c r="A15" i="2"/>
  <c r="E9" i="1"/>
  <c r="E8" i="1"/>
  <c r="AS17" i="1"/>
  <c r="AS18" i="1" s="1"/>
  <c r="F16" i="1"/>
  <c r="AC19" i="1"/>
  <c r="E19" i="1" s="1"/>
  <c r="F15" i="1"/>
  <c r="AJ273" i="1"/>
  <c r="AK273" i="1" s="1"/>
  <c r="AJ145" i="1"/>
  <c r="AK145" i="1" s="1"/>
  <c r="AJ468" i="1"/>
  <c r="AK468" i="1" s="1"/>
  <c r="AJ212" i="1"/>
  <c r="AK212" i="1" s="1"/>
  <c r="AJ459" i="1"/>
  <c r="AK459" i="1" s="1"/>
  <c r="AJ203" i="1"/>
  <c r="AK203" i="1" s="1"/>
  <c r="AJ337" i="1"/>
  <c r="AK337" i="1" s="1"/>
  <c r="AJ209" i="1"/>
  <c r="AK209" i="1" s="1"/>
  <c r="AJ81" i="1"/>
  <c r="AK81" i="1" s="1"/>
  <c r="AJ389" i="1"/>
  <c r="AK389" i="1" s="1"/>
  <c r="AJ404" i="1"/>
  <c r="AK404" i="1" s="1"/>
  <c r="AJ276" i="1"/>
  <c r="AK276" i="1" s="1"/>
  <c r="AJ148" i="1"/>
  <c r="AK148" i="1" s="1"/>
  <c r="AJ20" i="1"/>
  <c r="AK20" i="1" s="1"/>
  <c r="AJ395" i="1"/>
  <c r="AK395" i="1" s="1"/>
  <c r="AJ267" i="1"/>
  <c r="AK267" i="1" s="1"/>
  <c r="AJ139" i="1"/>
  <c r="AK139" i="1" s="1"/>
  <c r="AJ497" i="1"/>
  <c r="AK497" i="1" s="1"/>
  <c r="AJ305" i="1"/>
  <c r="AK305" i="1" s="1"/>
  <c r="AJ177" i="1"/>
  <c r="AK177" i="1" s="1"/>
  <c r="AJ49" i="1"/>
  <c r="AK49" i="1" s="1"/>
  <c r="AJ500" i="1"/>
  <c r="AK500" i="1" s="1"/>
  <c r="AJ372" i="1"/>
  <c r="AK372" i="1" s="1"/>
  <c r="AJ244" i="1"/>
  <c r="AK244" i="1" s="1"/>
  <c r="AJ116" i="1"/>
  <c r="AK116" i="1" s="1"/>
  <c r="AJ491" i="1"/>
  <c r="AK491" i="1" s="1"/>
  <c r="AJ363" i="1"/>
  <c r="AK363" i="1" s="1"/>
  <c r="AJ235" i="1"/>
  <c r="AK235" i="1" s="1"/>
  <c r="AJ107" i="1"/>
  <c r="AK107" i="1" s="1"/>
  <c r="AJ433" i="1"/>
  <c r="AK433" i="1" s="1"/>
  <c r="AJ517" i="1"/>
  <c r="AK517" i="1" s="1"/>
  <c r="AJ340" i="1"/>
  <c r="AK340" i="1" s="1"/>
  <c r="AJ84" i="1"/>
  <c r="AK84" i="1" s="1"/>
  <c r="AJ331" i="1"/>
  <c r="AK331" i="1" s="1"/>
  <c r="AJ75" i="1"/>
  <c r="AK75" i="1" s="1"/>
  <c r="AJ373" i="1"/>
  <c r="AK373" i="1" s="1"/>
  <c r="AJ241" i="1"/>
  <c r="AK241" i="1" s="1"/>
  <c r="AJ113" i="1"/>
  <c r="AK113" i="1" s="1"/>
  <c r="AJ453" i="1"/>
  <c r="AK453" i="1" s="1"/>
  <c r="AJ436" i="1"/>
  <c r="AK436" i="1" s="1"/>
  <c r="AJ308" i="1"/>
  <c r="AK308" i="1" s="1"/>
  <c r="AJ180" i="1"/>
  <c r="AK180" i="1" s="1"/>
  <c r="AJ52" i="1"/>
  <c r="AK52" i="1" s="1"/>
  <c r="AJ427" i="1"/>
  <c r="AK427" i="1" s="1"/>
  <c r="AJ299" i="1"/>
  <c r="AK299" i="1" s="1"/>
  <c r="AJ171" i="1"/>
  <c r="AK171" i="1" s="1"/>
  <c r="AJ43" i="1"/>
  <c r="AK43" i="1" s="1"/>
  <c r="AJ482" i="1"/>
  <c r="AK482" i="1" s="1"/>
  <c r="AJ465" i="1"/>
  <c r="AK465" i="1" s="1"/>
  <c r="AJ401" i="1"/>
  <c r="AK401" i="1" s="1"/>
  <c r="AJ353" i="1"/>
  <c r="AK353" i="1" s="1"/>
  <c r="AJ321" i="1"/>
  <c r="AK321" i="1" s="1"/>
  <c r="AJ289" i="1"/>
  <c r="AK289" i="1" s="1"/>
  <c r="AJ257" i="1"/>
  <c r="AK257" i="1" s="1"/>
  <c r="AJ225" i="1"/>
  <c r="AK225" i="1" s="1"/>
  <c r="AJ193" i="1"/>
  <c r="AK193" i="1" s="1"/>
  <c r="AJ161" i="1"/>
  <c r="AK161" i="1" s="1"/>
  <c r="AJ129" i="1"/>
  <c r="AK129" i="1" s="1"/>
  <c r="AJ97" i="1"/>
  <c r="AK97" i="1" s="1"/>
  <c r="AJ65" i="1"/>
  <c r="AK65" i="1" s="1"/>
  <c r="AJ33" i="1"/>
  <c r="AK33" i="1" s="1"/>
  <c r="AJ485" i="1"/>
  <c r="AK485" i="1" s="1"/>
  <c r="AJ421" i="1"/>
  <c r="AK421" i="1" s="1"/>
  <c r="AJ516" i="1"/>
  <c r="AK516" i="1" s="1"/>
  <c r="AJ484" i="1"/>
  <c r="AK484" i="1" s="1"/>
  <c r="AJ452" i="1"/>
  <c r="AK452" i="1" s="1"/>
  <c r="AJ420" i="1"/>
  <c r="AK420" i="1" s="1"/>
  <c r="AJ388" i="1"/>
  <c r="AK388" i="1" s="1"/>
  <c r="AJ356" i="1"/>
  <c r="AK356" i="1" s="1"/>
  <c r="AJ324" i="1"/>
  <c r="AK324" i="1" s="1"/>
  <c r="AJ292" i="1"/>
  <c r="AK292" i="1" s="1"/>
  <c r="AJ260" i="1"/>
  <c r="AK260" i="1" s="1"/>
  <c r="AJ228" i="1"/>
  <c r="AK228" i="1" s="1"/>
  <c r="AJ196" i="1"/>
  <c r="AK196" i="1" s="1"/>
  <c r="AJ164" i="1"/>
  <c r="AK164" i="1" s="1"/>
  <c r="AJ132" i="1"/>
  <c r="AK132" i="1" s="1"/>
  <c r="AJ100" i="1"/>
  <c r="AK100" i="1" s="1"/>
  <c r="AJ68" i="1"/>
  <c r="AK68" i="1" s="1"/>
  <c r="AJ36" i="1"/>
  <c r="AK36" i="1" s="1"/>
  <c r="AJ507" i="1"/>
  <c r="AK507" i="1" s="1"/>
  <c r="AJ475" i="1"/>
  <c r="AK475" i="1" s="1"/>
  <c r="AJ443" i="1"/>
  <c r="AK443" i="1" s="1"/>
  <c r="AJ411" i="1"/>
  <c r="AK411" i="1" s="1"/>
  <c r="AJ379" i="1"/>
  <c r="AK379" i="1" s="1"/>
  <c r="AJ347" i="1"/>
  <c r="AK347" i="1" s="1"/>
  <c r="AJ315" i="1"/>
  <c r="AK315" i="1" s="1"/>
  <c r="AJ283" i="1"/>
  <c r="AK283" i="1" s="1"/>
  <c r="AJ251" i="1"/>
  <c r="AK251" i="1" s="1"/>
  <c r="AJ219" i="1"/>
  <c r="AK219" i="1" s="1"/>
  <c r="AJ187" i="1"/>
  <c r="AK187" i="1" s="1"/>
  <c r="AJ155" i="1"/>
  <c r="AK155" i="1" s="1"/>
  <c r="AJ123" i="1"/>
  <c r="AK123" i="1" s="1"/>
  <c r="AJ91" i="1"/>
  <c r="AK91" i="1" s="1"/>
  <c r="AJ59" i="1"/>
  <c r="AK59" i="1" s="1"/>
  <c r="AJ27" i="1"/>
  <c r="AK27" i="1" s="1"/>
  <c r="AJ498" i="1"/>
  <c r="AK498" i="1" s="1"/>
  <c r="AJ466" i="1"/>
  <c r="AK466" i="1" s="1"/>
  <c r="AJ434" i="1"/>
  <c r="AK434" i="1" s="1"/>
  <c r="AJ402" i="1"/>
  <c r="AK402" i="1" s="1"/>
  <c r="AJ370" i="1"/>
  <c r="AK370" i="1" s="1"/>
  <c r="AJ338" i="1"/>
  <c r="AK338" i="1" s="1"/>
  <c r="AJ306" i="1"/>
  <c r="AK306" i="1" s="1"/>
  <c r="AJ274" i="1"/>
  <c r="AK274" i="1" s="1"/>
  <c r="AJ242" i="1"/>
  <c r="AK242" i="1" s="1"/>
  <c r="AJ210" i="1"/>
  <c r="AK210" i="1" s="1"/>
  <c r="AJ178" i="1"/>
  <c r="AK178" i="1" s="1"/>
  <c r="AJ146" i="1"/>
  <c r="AK146" i="1" s="1"/>
  <c r="AJ114" i="1"/>
  <c r="AK114" i="1" s="1"/>
  <c r="AJ82" i="1"/>
  <c r="AK82" i="1" s="1"/>
  <c r="AJ50" i="1"/>
  <c r="AK50" i="1" s="1"/>
  <c r="AJ513" i="1"/>
  <c r="AK513" i="1" s="1"/>
  <c r="AJ449" i="1"/>
  <c r="AK449" i="1" s="1"/>
  <c r="AJ385" i="1"/>
  <c r="AK385" i="1" s="1"/>
  <c r="AJ345" i="1"/>
  <c r="AK345" i="1" s="1"/>
  <c r="AJ313" i="1"/>
  <c r="AK313" i="1" s="1"/>
  <c r="AJ281" i="1"/>
  <c r="AK281" i="1" s="1"/>
  <c r="AJ249" i="1"/>
  <c r="AK249" i="1" s="1"/>
  <c r="AJ217" i="1"/>
  <c r="AK217" i="1" s="1"/>
  <c r="AJ185" i="1"/>
  <c r="AK185" i="1" s="1"/>
  <c r="AJ153" i="1"/>
  <c r="AK153" i="1" s="1"/>
  <c r="AJ121" i="1"/>
  <c r="AK121" i="1" s="1"/>
  <c r="AJ89" i="1"/>
  <c r="AK89" i="1" s="1"/>
  <c r="AJ57" i="1"/>
  <c r="AK57" i="1" s="1"/>
  <c r="AJ25" i="1"/>
  <c r="AK25" i="1" s="1"/>
  <c r="AJ469" i="1"/>
  <c r="AK469" i="1" s="1"/>
  <c r="AJ405" i="1"/>
  <c r="AK405" i="1" s="1"/>
  <c r="AJ508" i="1"/>
  <c r="AK508" i="1" s="1"/>
  <c r="AJ476" i="1"/>
  <c r="AK476" i="1" s="1"/>
  <c r="AJ444" i="1"/>
  <c r="AK444" i="1" s="1"/>
  <c r="AJ412" i="1"/>
  <c r="AK412" i="1" s="1"/>
  <c r="AJ380" i="1"/>
  <c r="AK380" i="1" s="1"/>
  <c r="AJ348" i="1"/>
  <c r="AK348" i="1" s="1"/>
  <c r="AJ316" i="1"/>
  <c r="AK316" i="1" s="1"/>
  <c r="AJ284" i="1"/>
  <c r="AK284" i="1" s="1"/>
  <c r="AJ252" i="1"/>
  <c r="AK252" i="1" s="1"/>
  <c r="AJ220" i="1"/>
  <c r="AK220" i="1" s="1"/>
  <c r="AJ188" i="1"/>
  <c r="AK188" i="1" s="1"/>
  <c r="AJ156" i="1"/>
  <c r="AK156" i="1" s="1"/>
  <c r="AJ124" i="1"/>
  <c r="AK124" i="1" s="1"/>
  <c r="AJ92" i="1"/>
  <c r="AK92" i="1" s="1"/>
  <c r="AJ60" i="1"/>
  <c r="AK60" i="1" s="1"/>
  <c r="AJ28" i="1"/>
  <c r="AK28" i="1" s="1"/>
  <c r="AJ499" i="1"/>
  <c r="AK499" i="1" s="1"/>
  <c r="AJ467" i="1"/>
  <c r="AK467" i="1" s="1"/>
  <c r="AJ435" i="1"/>
  <c r="AK435" i="1" s="1"/>
  <c r="AJ403" i="1"/>
  <c r="AK403" i="1" s="1"/>
  <c r="AJ371" i="1"/>
  <c r="AK371" i="1" s="1"/>
  <c r="AJ339" i="1"/>
  <c r="AK339" i="1" s="1"/>
  <c r="AJ307" i="1"/>
  <c r="AK307" i="1" s="1"/>
  <c r="AJ275" i="1"/>
  <c r="AK275" i="1" s="1"/>
  <c r="AJ243" i="1"/>
  <c r="AK243" i="1" s="1"/>
  <c r="AJ211" i="1"/>
  <c r="AK211" i="1" s="1"/>
  <c r="AJ179" i="1"/>
  <c r="AK179" i="1" s="1"/>
  <c r="AJ147" i="1"/>
  <c r="AK147" i="1" s="1"/>
  <c r="AJ115" i="1"/>
  <c r="AK115" i="1" s="1"/>
  <c r="AJ83" i="1"/>
  <c r="AK83" i="1" s="1"/>
  <c r="AJ51" i="1"/>
  <c r="AK51" i="1" s="1"/>
  <c r="AJ634" i="1"/>
  <c r="AK634" i="1" s="1"/>
  <c r="AJ538" i="1"/>
  <c r="AK538" i="1" s="1"/>
  <c r="AD538" i="1" s="1"/>
  <c r="AJ754" i="1"/>
  <c r="AK754" i="1" s="1"/>
  <c r="AD754" i="1" s="1"/>
  <c r="AJ930" i="1"/>
  <c r="AK930" i="1" s="1"/>
  <c r="AD930" i="1" s="1"/>
  <c r="AJ530" i="1"/>
  <c r="AK530" i="1" s="1"/>
  <c r="AJ762" i="1"/>
  <c r="AK762" i="1" s="1"/>
  <c r="AD762" i="1" s="1"/>
  <c r="AJ856" i="1"/>
  <c r="AK856" i="1" s="1"/>
  <c r="AD856" i="1" s="1"/>
  <c r="AJ642" i="1"/>
  <c r="AK642" i="1" s="1"/>
  <c r="AJ928" i="1"/>
  <c r="AK928" i="1" s="1"/>
  <c r="AD928" i="1" s="1"/>
  <c r="AJ748" i="1"/>
  <c r="AK748" i="1" s="1"/>
  <c r="AD748" i="1" s="1"/>
  <c r="AJ522" i="1"/>
  <c r="AK522" i="1" s="1"/>
  <c r="AD522" i="1" s="1"/>
  <c r="AJ562" i="1"/>
  <c r="AK562" i="1" s="1"/>
  <c r="AJ944" i="1"/>
  <c r="AK944" i="1" s="1"/>
  <c r="AJ993" i="1"/>
  <c r="AK993" i="1" s="1"/>
  <c r="AD993" i="1" s="1"/>
  <c r="AJ546" i="1"/>
  <c r="AK546" i="1" s="1"/>
  <c r="AD546" i="1" s="1"/>
  <c r="AJ914" i="1"/>
  <c r="AK914" i="1" s="1"/>
  <c r="AD914" i="1" s="1"/>
  <c r="AJ536" i="1"/>
  <c r="AK536" i="1" s="1"/>
  <c r="AJ981" i="1"/>
  <c r="AK981" i="1" s="1"/>
  <c r="AD981" i="1" s="1"/>
  <c r="AJ895" i="1"/>
  <c r="AK895" i="1" s="1"/>
  <c r="AD895" i="1" s="1"/>
  <c r="AJ563" i="1"/>
  <c r="AK563" i="1" s="1"/>
  <c r="AJ616" i="1"/>
  <c r="AK616" i="1" s="1"/>
  <c r="AJ572" i="1"/>
  <c r="AK572" i="1" s="1"/>
  <c r="AD572" i="1" s="1"/>
  <c r="AJ938" i="1"/>
  <c r="AK938" i="1" s="1"/>
  <c r="AJ539" i="1"/>
  <c r="AK539" i="1" s="1"/>
  <c r="AD539" i="1" s="1"/>
  <c r="AJ721" i="1"/>
  <c r="AK721" i="1" s="1"/>
  <c r="AD721" i="1" s="1"/>
  <c r="AJ917" i="1"/>
  <c r="AK917" i="1" s="1"/>
  <c r="AD917" i="1" s="1"/>
  <c r="AJ751" i="1"/>
  <c r="AK751" i="1" s="1"/>
  <c r="AJ669" i="1"/>
  <c r="AK669" i="1" s="1"/>
  <c r="AJ544" i="1"/>
  <c r="AK544" i="1" s="1"/>
  <c r="AD544" i="1" s="1"/>
  <c r="AJ995" i="1"/>
  <c r="AK995" i="1" s="1"/>
  <c r="AD995" i="1" s="1"/>
  <c r="AJ919" i="1"/>
  <c r="AK919" i="1" s="1"/>
  <c r="AD919" i="1" s="1"/>
  <c r="AJ629" i="1"/>
  <c r="AK629" i="1" s="1"/>
  <c r="AD629" i="1" s="1"/>
  <c r="AJ607" i="1"/>
  <c r="AK607" i="1" s="1"/>
  <c r="AD607" i="1" s="1"/>
  <c r="AJ579" i="1"/>
  <c r="AK579" i="1" s="1"/>
  <c r="AJ564" i="1"/>
  <c r="AK564" i="1" s="1"/>
  <c r="AJ535" i="1"/>
  <c r="AK535" i="1" s="1"/>
  <c r="AJ613" i="1"/>
  <c r="AK613" i="1" s="1"/>
  <c r="AJ552" i="1"/>
  <c r="AK552" i="1" s="1"/>
  <c r="AJ523" i="1"/>
  <c r="AK523" i="1" s="1"/>
  <c r="AD523" i="1" s="1"/>
  <c r="AJ932" i="1"/>
  <c r="AK932" i="1" s="1"/>
  <c r="AD932" i="1" s="1"/>
  <c r="AJ974" i="1"/>
  <c r="AK974" i="1" s="1"/>
  <c r="AJ990" i="1"/>
  <c r="AK990" i="1" s="1"/>
  <c r="AD990" i="1" s="1"/>
  <c r="AJ840" i="1"/>
  <c r="AK840" i="1" s="1"/>
  <c r="AJ896" i="1"/>
  <c r="AK896" i="1" s="1"/>
  <c r="AD896" i="1" s="1"/>
  <c r="AJ768" i="1"/>
  <c r="AK768" i="1" s="1"/>
  <c r="AD768" i="1" s="1"/>
  <c r="AJ820" i="1"/>
  <c r="AK820" i="1" s="1"/>
  <c r="AD820" i="1" s="1"/>
  <c r="AJ987" i="1"/>
  <c r="AK987" i="1" s="1"/>
  <c r="AJ973" i="1"/>
  <c r="AK973" i="1" s="1"/>
  <c r="AD973" i="1" s="1"/>
  <c r="AJ958" i="1"/>
  <c r="AK958" i="1" s="1"/>
  <c r="AD958" i="1" s="1"/>
  <c r="AJ941" i="1"/>
  <c r="AK941" i="1" s="1"/>
  <c r="AD941" i="1" s="1"/>
  <c r="AJ916" i="1"/>
  <c r="AK916" i="1" s="1"/>
  <c r="AD916" i="1" s="1"/>
  <c r="AJ876" i="1"/>
  <c r="AK876" i="1" s="1"/>
  <c r="AD876" i="1" s="1"/>
  <c r="AJ839" i="1"/>
  <c r="AK839" i="1" s="1"/>
  <c r="AD839" i="1" s="1"/>
  <c r="AJ992" i="1"/>
  <c r="AK992" i="1" s="1"/>
  <c r="AD992" i="1" s="1"/>
  <c r="AJ951" i="1"/>
  <c r="AK951" i="1" s="1"/>
  <c r="AD951" i="1" s="1"/>
  <c r="AJ910" i="1"/>
  <c r="AK910" i="1" s="1"/>
  <c r="AJ879" i="1"/>
  <c r="AK879" i="1" s="1"/>
  <c r="AD879" i="1" s="1"/>
  <c r="AJ812" i="1"/>
  <c r="AK812" i="1" s="1"/>
  <c r="AD812" i="1" s="1"/>
  <c r="AJ1004" i="1"/>
  <c r="AK1004" i="1" s="1"/>
  <c r="AD1004" i="1" s="1"/>
  <c r="AJ954" i="1"/>
  <c r="AK954" i="1" s="1"/>
  <c r="AJ1001" i="1"/>
  <c r="AK1001" i="1" s="1"/>
  <c r="AD1001" i="1" s="1"/>
  <c r="AJ984" i="1"/>
  <c r="AK984" i="1" s="1"/>
  <c r="AD984" i="1" s="1"/>
  <c r="AJ964" i="1"/>
  <c r="AK964" i="1" s="1"/>
  <c r="AJ912" i="1"/>
  <c r="AK912" i="1" s="1"/>
  <c r="AJ871" i="1"/>
  <c r="AK871" i="1" s="1"/>
  <c r="AD871" i="1" s="1"/>
  <c r="AJ775" i="1"/>
  <c r="AK775" i="1" s="1"/>
  <c r="AJ783" i="1"/>
  <c r="AK783" i="1" s="1"/>
  <c r="AD783" i="1" s="1"/>
  <c r="AJ891" i="1"/>
  <c r="AK891" i="1" s="1"/>
  <c r="AJ834" i="1"/>
  <c r="AK834" i="1" s="1"/>
  <c r="AD834" i="1" s="1"/>
  <c r="AJ808" i="1"/>
  <c r="AK808" i="1" s="1"/>
  <c r="AJ782" i="1"/>
  <c r="AK782" i="1" s="1"/>
  <c r="AJ759" i="1"/>
  <c r="AK759" i="1" s="1"/>
  <c r="AD759" i="1" s="1"/>
  <c r="AJ957" i="1"/>
  <c r="AK957" i="1" s="1"/>
  <c r="AJ918" i="1"/>
  <c r="AK918" i="1" s="1"/>
  <c r="AD918" i="1" s="1"/>
  <c r="AJ880" i="1"/>
  <c r="AK880" i="1" s="1"/>
  <c r="AD880" i="1" s="1"/>
  <c r="AJ848" i="1"/>
  <c r="AK848" i="1" s="1"/>
  <c r="AD848" i="1" s="1"/>
  <c r="AJ816" i="1"/>
  <c r="AK816" i="1" s="1"/>
  <c r="AD816" i="1" s="1"/>
  <c r="AJ19" i="1"/>
  <c r="AK19" i="1" s="1"/>
  <c r="AJ657" i="1"/>
  <c r="AK657" i="1" s="1"/>
  <c r="AJ850" i="1"/>
  <c r="AK850" i="1" s="1"/>
  <c r="AD850" i="1" s="1"/>
  <c r="AJ626" i="1"/>
  <c r="AK626" i="1" s="1"/>
  <c r="AJ570" i="1"/>
  <c r="AK570" i="1" s="1"/>
  <c r="AJ963" i="1"/>
  <c r="AK963" i="1" s="1"/>
  <c r="AD963" i="1" s="1"/>
  <c r="AJ528" i="1"/>
  <c r="AK528" i="1" s="1"/>
  <c r="AD528" i="1" s="1"/>
  <c r="AJ903" i="1"/>
  <c r="AK903" i="1" s="1"/>
  <c r="AD903" i="1" s="1"/>
  <c r="AJ632" i="1"/>
  <c r="AK632" i="1" s="1"/>
  <c r="AJ694" i="1"/>
  <c r="AK694" i="1" s="1"/>
  <c r="AD694" i="1" s="1"/>
  <c r="AJ600" i="1"/>
  <c r="AK600" i="1" s="1"/>
  <c r="AD600" i="1" s="1"/>
  <c r="AJ557" i="1"/>
  <c r="AK557" i="1" s="1"/>
  <c r="AJ651" i="1"/>
  <c r="AK651" i="1" s="1"/>
  <c r="AD651" i="1" s="1"/>
  <c r="AJ741" i="1"/>
  <c r="AK741" i="1" s="1"/>
  <c r="AJ709" i="1"/>
  <c r="AK709" i="1" s="1"/>
  <c r="AD709" i="1" s="1"/>
  <c r="AJ874" i="1"/>
  <c r="AK874" i="1" s="1"/>
  <c r="AD874" i="1" s="1"/>
  <c r="AJ677" i="1"/>
  <c r="AK677" i="1" s="1"/>
  <c r="AJ551" i="1"/>
  <c r="AK551" i="1" s="1"/>
  <c r="AD551" i="1" s="1"/>
  <c r="AJ533" i="1"/>
  <c r="AK533" i="1" s="1"/>
  <c r="AD533" i="1" s="1"/>
  <c r="AJ976" i="1"/>
  <c r="AK976" i="1" s="1"/>
  <c r="AD976" i="1" s="1"/>
  <c r="AJ726" i="1"/>
  <c r="AK726" i="1" s="1"/>
  <c r="AD726" i="1" s="1"/>
  <c r="AJ615" i="1"/>
  <c r="AK615" i="1" s="1"/>
  <c r="AD615" i="1" s="1"/>
  <c r="AJ591" i="1"/>
  <c r="AK591" i="1" s="1"/>
  <c r="AD591" i="1" s="1"/>
  <c r="AJ571" i="1"/>
  <c r="AK571" i="1" s="1"/>
  <c r="AD571" i="1" s="1"/>
  <c r="AJ556" i="1"/>
  <c r="AK556" i="1" s="1"/>
  <c r="AJ704" i="1"/>
  <c r="AK704" i="1" s="1"/>
  <c r="AJ559" i="1"/>
  <c r="AK559" i="1" s="1"/>
  <c r="AJ541" i="1"/>
  <c r="AK541" i="1" s="1"/>
  <c r="AJ900" i="1"/>
  <c r="AK900" i="1" s="1"/>
  <c r="AD900" i="1" s="1"/>
  <c r="AJ966" i="1"/>
  <c r="AK966" i="1" s="1"/>
  <c r="AD966" i="1" s="1"/>
  <c r="AJ982" i="1"/>
  <c r="AK982" i="1" s="1"/>
  <c r="AD982" i="1" s="1"/>
  <c r="AJ998" i="1"/>
  <c r="AK998" i="1" s="1"/>
  <c r="AD998" i="1" s="1"/>
  <c r="AJ866" i="1"/>
  <c r="AK866" i="1" s="1"/>
  <c r="AJ908" i="1"/>
  <c r="AK908" i="1" s="1"/>
  <c r="AD908" i="1" s="1"/>
  <c r="AJ794" i="1"/>
  <c r="AK794" i="1" s="1"/>
  <c r="AD794" i="1" s="1"/>
  <c r="AJ832" i="1"/>
  <c r="AK832" i="1" s="1"/>
  <c r="AD832" i="1" s="1"/>
  <c r="AJ983" i="1"/>
  <c r="AK983" i="1" s="1"/>
  <c r="AD983" i="1" s="1"/>
  <c r="AJ962" i="1"/>
  <c r="AK962" i="1" s="1"/>
  <c r="AD962" i="1" s="1"/>
  <c r="AJ949" i="1"/>
  <c r="AK949" i="1" s="1"/>
  <c r="AD949" i="1" s="1"/>
  <c r="AJ933" i="1"/>
  <c r="AK933" i="1" s="1"/>
  <c r="AD933" i="1" s="1"/>
  <c r="AJ902" i="1"/>
  <c r="AK902" i="1" s="1"/>
  <c r="AD902" i="1" s="1"/>
  <c r="AJ858" i="1"/>
  <c r="AK858" i="1" s="1"/>
  <c r="AJ798" i="1"/>
  <c r="AK798" i="1" s="1"/>
  <c r="AJ972" i="1"/>
  <c r="AK972" i="1" s="1"/>
  <c r="AJ927" i="1"/>
  <c r="AK927" i="1" s="1"/>
  <c r="AD927" i="1" s="1"/>
  <c r="AJ904" i="1"/>
  <c r="AK904" i="1" s="1"/>
  <c r="AD904" i="1" s="1"/>
  <c r="AJ842" i="1"/>
  <c r="AK842" i="1" s="1"/>
  <c r="AJ888" i="1"/>
  <c r="AK888" i="1" s="1"/>
  <c r="AD888" i="1" s="1"/>
  <c r="AJ979" i="1"/>
  <c r="AK979" i="1" s="1"/>
  <c r="AD979" i="1" s="1"/>
  <c r="AJ943" i="1"/>
  <c r="AK943" i="1" s="1"/>
  <c r="AJ996" i="1"/>
  <c r="AK996" i="1" s="1"/>
  <c r="AD996" i="1" s="1"/>
  <c r="AJ969" i="1"/>
  <c r="AK969" i="1" s="1"/>
  <c r="AD969" i="1" s="1"/>
  <c r="AJ935" i="1"/>
  <c r="AK935" i="1" s="1"/>
  <c r="AJ887" i="1"/>
  <c r="AK887" i="1" s="1"/>
  <c r="AD887" i="1" s="1"/>
  <c r="AJ818" i="1"/>
  <c r="AK818" i="1" s="1"/>
  <c r="AD818" i="1" s="1"/>
  <c r="AJ815" i="1"/>
  <c r="AK815" i="1" s="1"/>
  <c r="AD815" i="1" s="1"/>
  <c r="AJ901" i="1"/>
  <c r="AK901" i="1" s="1"/>
  <c r="AJ855" i="1"/>
  <c r="AK855" i="1" s="1"/>
  <c r="AJ823" i="1"/>
  <c r="AK823" i="1" s="1"/>
  <c r="AJ796" i="1"/>
  <c r="AK796" i="1" s="1"/>
  <c r="AD796" i="1" s="1"/>
  <c r="AJ770" i="1"/>
  <c r="AK770" i="1" s="1"/>
  <c r="AD770" i="1" s="1"/>
  <c r="AJ734" i="1"/>
  <c r="AK734" i="1" s="1"/>
  <c r="AJ947" i="1"/>
  <c r="AK947" i="1" s="1"/>
  <c r="AD947" i="1" s="1"/>
  <c r="AJ893" i="1"/>
  <c r="AK893" i="1" s="1"/>
  <c r="AJ863" i="1"/>
  <c r="AK863" i="1" s="1"/>
  <c r="AD863" i="1" s="1"/>
  <c r="AJ831" i="1"/>
  <c r="AK831" i="1" s="1"/>
  <c r="AD831" i="1" s="1"/>
  <c r="AJ799" i="1"/>
  <c r="AK799" i="1" s="1"/>
  <c r="AD799" i="1" s="1"/>
  <c r="AJ767" i="1"/>
  <c r="AK767" i="1" s="1"/>
  <c r="AD767" i="1" s="1"/>
  <c r="AJ750" i="1"/>
  <c r="AK750" i="1" s="1"/>
  <c r="AD750" i="1" s="1"/>
  <c r="AJ961" i="1"/>
  <c r="AK961" i="1" s="1"/>
  <c r="AD961" i="1" s="1"/>
  <c r="AJ929" i="1"/>
  <c r="AK929" i="1" s="1"/>
  <c r="AD929" i="1" s="1"/>
  <c r="AJ897" i="1"/>
  <c r="AK897" i="1" s="1"/>
  <c r="AD897" i="1" s="1"/>
  <c r="AJ865" i="1"/>
  <c r="AK865" i="1" s="1"/>
  <c r="AJ833" i="1"/>
  <c r="AK833" i="1" s="1"/>
  <c r="AJ801" i="1"/>
  <c r="AK801" i="1" s="1"/>
  <c r="AD801" i="1" s="1"/>
  <c r="AJ769" i="1"/>
  <c r="AK769" i="1" s="1"/>
  <c r="AJ732" i="1"/>
  <c r="AK732" i="1" s="1"/>
  <c r="AJ718" i="1"/>
  <c r="AK718" i="1" s="1"/>
  <c r="AD718" i="1" s="1"/>
  <c r="AJ689" i="1"/>
  <c r="AK689" i="1" s="1"/>
  <c r="AD689" i="1" s="1"/>
  <c r="AJ875" i="1"/>
  <c r="AK875" i="1" s="1"/>
  <c r="AD875" i="1" s="1"/>
  <c r="AJ859" i="1"/>
  <c r="AK859" i="1" s="1"/>
  <c r="AJ843" i="1"/>
  <c r="AK843" i="1" s="1"/>
  <c r="AD843" i="1" s="1"/>
  <c r="AJ827" i="1"/>
  <c r="AK827" i="1" s="1"/>
  <c r="AJ811" i="1"/>
  <c r="AK811" i="1" s="1"/>
  <c r="AD811" i="1" s="1"/>
  <c r="AJ795" i="1"/>
  <c r="AK795" i="1" s="1"/>
  <c r="AJ779" i="1"/>
  <c r="AK779" i="1" s="1"/>
  <c r="AJ763" i="1"/>
  <c r="AK763" i="1" s="1"/>
  <c r="AD763" i="1" s="1"/>
  <c r="AJ747" i="1"/>
  <c r="AK747" i="1" s="1"/>
  <c r="AD747" i="1" s="1"/>
  <c r="AJ722" i="1"/>
  <c r="AK722" i="1" s="1"/>
  <c r="AD722" i="1" s="1"/>
  <c r="AJ701" i="1"/>
  <c r="AK701" i="1" s="1"/>
  <c r="AD701" i="1" s="1"/>
  <c r="AJ649" i="1"/>
  <c r="AK649" i="1" s="1"/>
  <c r="AD649" i="1" s="1"/>
  <c r="AJ658" i="1"/>
  <c r="AK658" i="1" s="1"/>
  <c r="AJ699" i="1"/>
  <c r="AK699" i="1" s="1"/>
  <c r="AD699" i="1" s="1"/>
  <c r="AJ756" i="1"/>
  <c r="AK756" i="1" s="1"/>
  <c r="AD756" i="1" s="1"/>
  <c r="AJ991" i="1"/>
  <c r="AK991" i="1" s="1"/>
  <c r="AD991" i="1" s="1"/>
  <c r="AJ926" i="1"/>
  <c r="AK926" i="1" s="1"/>
  <c r="AD926" i="1" s="1"/>
  <c r="AJ778" i="1"/>
  <c r="AK778" i="1" s="1"/>
  <c r="AJ565" i="1"/>
  <c r="AK565" i="1" s="1"/>
  <c r="AJ847" i="1"/>
  <c r="AK847" i="1" s="1"/>
  <c r="AD847" i="1" s="1"/>
  <c r="AJ890" i="1"/>
  <c r="AK890" i="1" s="1"/>
  <c r="AD890" i="1" s="1"/>
  <c r="AJ635" i="1"/>
  <c r="AK635" i="1" s="1"/>
  <c r="AJ988" i="1"/>
  <c r="AK988" i="1" s="1"/>
  <c r="AD988" i="1" s="1"/>
  <c r="AJ619" i="1"/>
  <c r="AK619" i="1" s="1"/>
  <c r="AJ575" i="1"/>
  <c r="AK575" i="1" s="1"/>
  <c r="AD575" i="1" s="1"/>
  <c r="AJ531" i="1"/>
  <c r="AK531" i="1" s="1"/>
  <c r="AJ548" i="1"/>
  <c r="AK548" i="1" s="1"/>
  <c r="AD548" i="1" s="1"/>
  <c r="AJ952" i="1"/>
  <c r="AK952" i="1" s="1"/>
  <c r="AD952" i="1" s="1"/>
  <c r="AJ994" i="1"/>
  <c r="AK994" i="1" s="1"/>
  <c r="AD994" i="1" s="1"/>
  <c r="AJ898" i="1"/>
  <c r="AK898" i="1" s="1"/>
  <c r="AD898" i="1" s="1"/>
  <c r="AJ826" i="1"/>
  <c r="AK826" i="1" s="1"/>
  <c r="AJ968" i="1"/>
  <c r="AK968" i="1" s="1"/>
  <c r="AD968" i="1" s="1"/>
  <c r="AJ936" i="1"/>
  <c r="AK936" i="1" s="1"/>
  <c r="AD936" i="1" s="1"/>
  <c r="AJ862" i="1"/>
  <c r="AK862" i="1" s="1"/>
  <c r="AD862" i="1" s="1"/>
  <c r="AJ975" i="1"/>
  <c r="AK975" i="1" s="1"/>
  <c r="AD975" i="1" s="1"/>
  <c r="AJ906" i="1"/>
  <c r="AK906" i="1" s="1"/>
  <c r="AD906" i="1" s="1"/>
  <c r="AJ786" i="1"/>
  <c r="AK786" i="1" s="1"/>
  <c r="AD786" i="1" s="1"/>
  <c r="AJ948" i="1"/>
  <c r="AK948" i="1" s="1"/>
  <c r="AJ971" i="1"/>
  <c r="AK971" i="1" s="1"/>
  <c r="AJ909" i="1"/>
  <c r="AK909" i="1" s="1"/>
  <c r="AD909" i="1" s="1"/>
  <c r="AJ838" i="1"/>
  <c r="AK838" i="1" s="1"/>
  <c r="AD838" i="1" s="1"/>
  <c r="AJ878" i="1"/>
  <c r="AK878" i="1" s="1"/>
  <c r="AD878" i="1" s="1"/>
  <c r="AJ802" i="1"/>
  <c r="AK802" i="1" s="1"/>
  <c r="AD802" i="1" s="1"/>
  <c r="AJ744" i="1"/>
  <c r="AK744" i="1" s="1"/>
  <c r="AJ915" i="1"/>
  <c r="AK915" i="1" s="1"/>
  <c r="AD915" i="1" s="1"/>
  <c r="AJ836" i="1"/>
  <c r="AK836" i="1" s="1"/>
  <c r="AD836" i="1" s="1"/>
  <c r="AJ784" i="1"/>
  <c r="AK784" i="1" s="1"/>
  <c r="AD784" i="1" s="1"/>
  <c r="AJ746" i="1"/>
  <c r="AK746" i="1" s="1"/>
  <c r="AD746" i="1" s="1"/>
  <c r="AJ953" i="1"/>
  <c r="AK953" i="1" s="1"/>
  <c r="AD953" i="1" s="1"/>
  <c r="AJ913" i="1"/>
  <c r="AK913" i="1" s="1"/>
  <c r="AD913" i="1" s="1"/>
  <c r="AJ873" i="1"/>
  <c r="AK873" i="1" s="1"/>
  <c r="AD873" i="1" s="1"/>
  <c r="AJ825" i="1"/>
  <c r="AK825" i="1" s="1"/>
  <c r="AD825" i="1" s="1"/>
  <c r="AJ785" i="1"/>
  <c r="AK785" i="1" s="1"/>
  <c r="AD785" i="1" s="1"/>
  <c r="AJ745" i="1"/>
  <c r="AK745" i="1" s="1"/>
  <c r="AD745" i="1" s="1"/>
  <c r="AJ712" i="1"/>
  <c r="AK712" i="1" s="1"/>
  <c r="AD712" i="1" s="1"/>
  <c r="AJ883" i="1"/>
  <c r="AK883" i="1" s="1"/>
  <c r="AD883" i="1" s="1"/>
  <c r="AJ861" i="1"/>
  <c r="AK861" i="1" s="1"/>
  <c r="AD861" i="1" s="1"/>
  <c r="AJ837" i="1"/>
  <c r="AK837" i="1" s="1"/>
  <c r="AJ819" i="1"/>
  <c r="AK819" i="1" s="1"/>
  <c r="AD819" i="1" s="1"/>
  <c r="AJ797" i="1"/>
  <c r="AK797" i="1" s="1"/>
  <c r="AJ773" i="1"/>
  <c r="AK773" i="1" s="1"/>
  <c r="AD773" i="1" s="1"/>
  <c r="AJ755" i="1"/>
  <c r="AK755" i="1" s="1"/>
  <c r="AJ724" i="1"/>
  <c r="AK724" i="1" s="1"/>
  <c r="AD724" i="1" s="1"/>
  <c r="AJ698" i="1"/>
  <c r="AK698" i="1" s="1"/>
  <c r="AD698" i="1" s="1"/>
  <c r="AJ674" i="1"/>
  <c r="AK674" i="1" s="1"/>
  <c r="AD674" i="1" s="1"/>
  <c r="AJ695" i="1"/>
  <c r="AK695" i="1" s="1"/>
  <c r="AD695" i="1" s="1"/>
  <c r="AJ715" i="1"/>
  <c r="AK715" i="1" s="1"/>
  <c r="AJ731" i="1"/>
  <c r="AK731" i="1" s="1"/>
  <c r="AJ691" i="1"/>
  <c r="AK691" i="1" s="1"/>
  <c r="AJ668" i="1"/>
  <c r="AK668" i="1" s="1"/>
  <c r="AD668" i="1" s="1"/>
  <c r="AJ648" i="1"/>
  <c r="AK648" i="1" s="1"/>
  <c r="AD648" i="1" s="1"/>
  <c r="AJ705" i="1"/>
  <c r="AK705" i="1" s="1"/>
  <c r="AJ680" i="1"/>
  <c r="AK680" i="1" s="1"/>
  <c r="AD680" i="1" s="1"/>
  <c r="AJ581" i="1"/>
  <c r="AK581" i="1" s="1"/>
  <c r="AD581" i="1" s="1"/>
  <c r="AJ646" i="1"/>
  <c r="AK646" i="1" s="1"/>
  <c r="AD646" i="1" s="1"/>
  <c r="AJ686" i="1"/>
  <c r="AK686" i="1" s="1"/>
  <c r="AJ708" i="1"/>
  <c r="AK708" i="1" s="1"/>
  <c r="AD708" i="1" s="1"/>
  <c r="AJ672" i="1"/>
  <c r="AK672" i="1" s="1"/>
  <c r="AD672" i="1" s="1"/>
  <c r="AJ584" i="1"/>
  <c r="AK584" i="1" s="1"/>
  <c r="AD584" i="1" s="1"/>
  <c r="AJ655" i="1"/>
  <c r="AK655" i="1" s="1"/>
  <c r="AD655" i="1" s="1"/>
  <c r="AJ628" i="1"/>
  <c r="AK628" i="1" s="1"/>
  <c r="AJ602" i="1"/>
  <c r="AK602" i="1" s="1"/>
  <c r="AD602" i="1" s="1"/>
  <c r="AJ599" i="1"/>
  <c r="AK599" i="1" s="1"/>
  <c r="AD599" i="1" s="1"/>
  <c r="AJ583" i="1"/>
  <c r="AK583" i="1" s="1"/>
  <c r="AD583" i="1" s="1"/>
  <c r="AJ652" i="1"/>
  <c r="AK652" i="1" s="1"/>
  <c r="AJ620" i="1"/>
  <c r="AK620" i="1" s="1"/>
  <c r="AJ588" i="1"/>
  <c r="AK588" i="1" s="1"/>
  <c r="AD588" i="1" s="1"/>
  <c r="AJ606" i="1"/>
  <c r="AK606" i="1" s="1"/>
  <c r="AD606" i="1" s="1"/>
  <c r="AJ590" i="1"/>
  <c r="AK590" i="1" s="1"/>
  <c r="AD590" i="1" s="1"/>
  <c r="AJ574" i="1"/>
  <c r="AK574" i="1" s="1"/>
  <c r="AD574" i="1" s="1"/>
  <c r="AJ558" i="1"/>
  <c r="AK558" i="1" s="1"/>
  <c r="AD558" i="1" s="1"/>
  <c r="AJ542" i="1"/>
  <c r="AK542" i="1" s="1"/>
  <c r="AD542" i="1" s="1"/>
  <c r="AJ526" i="1"/>
  <c r="AK526" i="1" s="1"/>
  <c r="AD526" i="1" s="1"/>
  <c r="AJ706" i="1"/>
  <c r="AK706" i="1" s="1"/>
  <c r="AJ959" i="1"/>
  <c r="AK959" i="1" s="1"/>
  <c r="AD959" i="1" s="1"/>
  <c r="AJ899" i="1"/>
  <c r="AK899" i="1" s="1"/>
  <c r="AD899" i="1" s="1"/>
  <c r="AJ624" i="1"/>
  <c r="AK624" i="1" s="1"/>
  <c r="AJ942" i="1"/>
  <c r="AK942" i="1" s="1"/>
  <c r="AD942" i="1" s="1"/>
  <c r="AJ729" i="1"/>
  <c r="AK729" i="1" s="1"/>
  <c r="AD729" i="1" s="1"/>
  <c r="AJ870" i="1"/>
  <c r="AK870" i="1" s="1"/>
  <c r="AD870" i="1" s="1"/>
  <c r="AJ547" i="1"/>
  <c r="AK547" i="1" s="1"/>
  <c r="AD547" i="1" s="1"/>
  <c r="AJ923" i="1"/>
  <c r="AK923" i="1" s="1"/>
  <c r="AD923" i="1" s="1"/>
  <c r="AJ611" i="1"/>
  <c r="AK611" i="1" s="1"/>
  <c r="AD611" i="1" s="1"/>
  <c r="AJ568" i="1"/>
  <c r="AK568" i="1" s="1"/>
  <c r="AD568" i="1" s="1"/>
  <c r="AJ621" i="1"/>
  <c r="AK621" i="1" s="1"/>
  <c r="AJ554" i="1"/>
  <c r="AK554" i="1" s="1"/>
  <c r="AJ532" i="1"/>
  <c r="AK532" i="1" s="1"/>
  <c r="AJ640" i="1"/>
  <c r="AK640" i="1" s="1"/>
  <c r="AJ608" i="1"/>
  <c r="AK608" i="1" s="1"/>
  <c r="AJ934" i="1"/>
  <c r="AK934" i="1" s="1"/>
  <c r="AD934" i="1" s="1"/>
  <c r="AJ713" i="1"/>
  <c r="AK713" i="1" s="1"/>
  <c r="AD713" i="1" s="1"/>
  <c r="AJ693" i="1"/>
  <c r="AK693" i="1" s="1"/>
  <c r="AJ540" i="1"/>
  <c r="AK540" i="1" s="1"/>
  <c r="AJ807" i="1"/>
  <c r="AK807" i="1" s="1"/>
  <c r="AD807" i="1" s="1"/>
  <c r="AJ603" i="1"/>
  <c r="AK603" i="1" s="1"/>
  <c r="AD603" i="1" s="1"/>
  <c r="AJ560" i="1"/>
  <c r="AK560" i="1" s="1"/>
  <c r="AD560" i="1" s="1"/>
  <c r="AJ597" i="1"/>
  <c r="AK597" i="1" s="1"/>
  <c r="AD597" i="1" s="1"/>
  <c r="AJ766" i="1"/>
  <c r="AK766" i="1" s="1"/>
  <c r="AJ978" i="1"/>
  <c r="AK978" i="1" s="1"/>
  <c r="AD978" i="1" s="1"/>
  <c r="AJ860" i="1"/>
  <c r="AK860" i="1" s="1"/>
  <c r="AD860" i="1" s="1"/>
  <c r="AJ788" i="1"/>
  <c r="AK788" i="1" s="1"/>
  <c r="AD788" i="1" s="1"/>
  <c r="AJ985" i="1"/>
  <c r="AK985" i="1" s="1"/>
  <c r="AJ955" i="1"/>
  <c r="AK955" i="1" s="1"/>
  <c r="AD955" i="1" s="1"/>
  <c r="AJ907" i="1"/>
  <c r="AK907" i="1" s="1"/>
  <c r="AJ810" i="1"/>
  <c r="AK810" i="1" s="1"/>
  <c r="AJ940" i="1"/>
  <c r="AK940" i="1" s="1"/>
  <c r="AJ864" i="1"/>
  <c r="AK864" i="1" s="1"/>
  <c r="AJ997" i="1"/>
  <c r="AK997" i="1" s="1"/>
  <c r="AJ999" i="1"/>
  <c r="AK999" i="1" s="1"/>
  <c r="AD999" i="1" s="1"/>
  <c r="AJ956" i="1"/>
  <c r="AK956" i="1" s="1"/>
  <c r="AD956" i="1" s="1"/>
  <c r="AJ844" i="1"/>
  <c r="AK844" i="1" s="1"/>
  <c r="AD844" i="1" s="1"/>
  <c r="AJ774" i="1"/>
  <c r="AK774" i="1" s="1"/>
  <c r="AJ828" i="1"/>
  <c r="AK828" i="1" s="1"/>
  <c r="AJ776" i="1"/>
  <c r="AK776" i="1" s="1"/>
  <c r="AJ950" i="1"/>
  <c r="AK950" i="1" s="1"/>
  <c r="AJ868" i="1"/>
  <c r="AK868" i="1" s="1"/>
  <c r="AD868" i="1" s="1"/>
  <c r="AJ804" i="1"/>
  <c r="AK804" i="1" s="1"/>
  <c r="AD804" i="1" s="1"/>
  <c r="AJ758" i="1"/>
  <c r="AK758" i="1" s="1"/>
  <c r="AD758" i="1" s="1"/>
  <c r="AJ736" i="1"/>
  <c r="AK736" i="1" s="1"/>
  <c r="AJ937" i="1"/>
  <c r="AK937" i="1" s="1"/>
  <c r="AD937" i="1" s="1"/>
  <c r="AJ889" i="1"/>
  <c r="AK889" i="1" s="1"/>
  <c r="AJ849" i="1"/>
  <c r="AK849" i="1" s="1"/>
  <c r="AJ809" i="1"/>
  <c r="AK809" i="1" s="1"/>
  <c r="AJ761" i="1"/>
  <c r="AK761" i="1" s="1"/>
  <c r="AD761" i="1" s="1"/>
  <c r="AJ728" i="1"/>
  <c r="AK728" i="1" s="1"/>
  <c r="AD728" i="1" s="1"/>
  <c r="AJ696" i="1"/>
  <c r="AK696" i="1" s="1"/>
  <c r="AD696" i="1" s="1"/>
  <c r="AJ869" i="1"/>
  <c r="AK869" i="1" s="1"/>
  <c r="AD869" i="1" s="1"/>
  <c r="AJ851" i="1"/>
  <c r="AK851" i="1" s="1"/>
  <c r="AD851" i="1" s="1"/>
  <c r="AJ829" i="1"/>
  <c r="AK829" i="1" s="1"/>
  <c r="AJ805" i="1"/>
  <c r="AK805" i="1" s="1"/>
  <c r="AD805" i="1" s="1"/>
  <c r="AJ787" i="1"/>
  <c r="AK787" i="1" s="1"/>
  <c r="AJ765" i="1"/>
  <c r="AK765" i="1" s="1"/>
  <c r="AD765" i="1" s="1"/>
  <c r="AJ742" i="1"/>
  <c r="AK742" i="1" s="1"/>
  <c r="AD742" i="1" s="1"/>
  <c r="AJ717" i="1"/>
  <c r="AK717" i="1" s="1"/>
  <c r="AD717" i="1" s="1"/>
  <c r="AJ637" i="1"/>
  <c r="AK637" i="1" s="1"/>
  <c r="AD637" i="1" s="1"/>
  <c r="AJ670" i="1"/>
  <c r="AK670" i="1" s="1"/>
  <c r="AD670" i="1" s="1"/>
  <c r="AJ707" i="1"/>
  <c r="AK707" i="1" s="1"/>
  <c r="AD707" i="1" s="1"/>
  <c r="AJ723" i="1"/>
  <c r="AK723" i="1" s="1"/>
  <c r="AD723" i="1" s="1"/>
  <c r="AJ739" i="1"/>
  <c r="AK739" i="1" s="1"/>
  <c r="AJ681" i="1"/>
  <c r="AK681" i="1" s="1"/>
  <c r="AD681" i="1" s="1"/>
  <c r="AJ659" i="1"/>
  <c r="AK659" i="1" s="1"/>
  <c r="AD659" i="1" s="1"/>
  <c r="AJ633" i="1"/>
  <c r="AK633" i="1" s="1"/>
  <c r="AD633" i="1" s="1"/>
  <c r="AJ687" i="1"/>
  <c r="AK687" i="1" s="1"/>
  <c r="AJ656" i="1"/>
  <c r="AK656" i="1" s="1"/>
  <c r="AJ638" i="1"/>
  <c r="AK638" i="1" s="1"/>
  <c r="AJ678" i="1"/>
  <c r="AK678" i="1" s="1"/>
  <c r="AJ586" i="1"/>
  <c r="AK586" i="1" s="1"/>
  <c r="AD586" i="1" s="1"/>
  <c r="AJ692" i="1"/>
  <c r="AK692" i="1" s="1"/>
  <c r="AD692" i="1" s="1"/>
  <c r="AJ661" i="1"/>
  <c r="AK661" i="1" s="1"/>
  <c r="AJ671" i="1"/>
  <c r="AK671" i="1" s="1"/>
  <c r="AD671" i="1" s="1"/>
  <c r="AJ639" i="1"/>
  <c r="AK639" i="1" s="1"/>
  <c r="AD639" i="1" s="1"/>
  <c r="AJ618" i="1"/>
  <c r="AK618" i="1" s="1"/>
  <c r="AJ580" i="1"/>
  <c r="AK580" i="1" s="1"/>
  <c r="AJ592" i="1"/>
  <c r="AK592" i="1" s="1"/>
  <c r="AD592" i="1" s="1"/>
  <c r="AJ614" i="1"/>
  <c r="AK614" i="1" s="1"/>
  <c r="AD614" i="1" s="1"/>
  <c r="AJ636" i="1"/>
  <c r="AK636" i="1" s="1"/>
  <c r="AD636" i="1" s="1"/>
  <c r="AJ604" i="1"/>
  <c r="AK604" i="1" s="1"/>
  <c r="AD604" i="1" s="1"/>
  <c r="AJ617" i="1"/>
  <c r="AK617" i="1" s="1"/>
  <c r="AJ598" i="1"/>
  <c r="AK598" i="1" s="1"/>
  <c r="AD598" i="1" s="1"/>
  <c r="AJ582" i="1"/>
  <c r="AK582" i="1" s="1"/>
  <c r="AD582" i="1" s="1"/>
  <c r="AJ566" i="1"/>
  <c r="AK566" i="1" s="1"/>
  <c r="AJ550" i="1"/>
  <c r="AK550" i="1" s="1"/>
  <c r="AJ534" i="1"/>
  <c r="AK534" i="1" s="1"/>
  <c r="AD534" i="1" s="1"/>
  <c r="AJ824" i="1"/>
  <c r="AK824" i="1" s="1"/>
  <c r="AD824" i="1" s="1"/>
  <c r="AJ625" i="1"/>
  <c r="AK625" i="1" s="1"/>
  <c r="AD625" i="1" s="1"/>
  <c r="AJ760" i="1"/>
  <c r="AK760" i="1" s="1"/>
  <c r="AD760" i="1" s="1"/>
  <c r="AJ524" i="1"/>
  <c r="AK524" i="1" s="1"/>
  <c r="AD524" i="1" s="1"/>
  <c r="AJ567" i="1"/>
  <c r="AK567" i="1" s="1"/>
  <c r="AD567" i="1" s="1"/>
  <c r="AJ576" i="1"/>
  <c r="AK576" i="1" s="1"/>
  <c r="AD576" i="1" s="1"/>
  <c r="AJ543" i="1"/>
  <c r="AK543" i="1" s="1"/>
  <c r="AJ939" i="1"/>
  <c r="AK939" i="1" s="1"/>
  <c r="AD939" i="1" s="1"/>
  <c r="AJ673" i="1"/>
  <c r="AK673" i="1" s="1"/>
  <c r="AD673" i="1" s="1"/>
  <c r="AJ525" i="1"/>
  <c r="AK525" i="1" s="1"/>
  <c r="AD525" i="1" s="1"/>
  <c r="AJ710" i="1"/>
  <c r="AK710" i="1" s="1"/>
  <c r="AJ587" i="1"/>
  <c r="AK587" i="1" s="1"/>
  <c r="AD587" i="1" s="1"/>
  <c r="AJ549" i="1"/>
  <c r="AK549" i="1" s="1"/>
  <c r="AD549" i="1" s="1"/>
  <c r="AJ555" i="1"/>
  <c r="AK555" i="1" s="1"/>
  <c r="AJ920" i="1"/>
  <c r="AK920" i="1" s="1"/>
  <c r="AD920" i="1" s="1"/>
  <c r="AJ986" i="1"/>
  <c r="AK986" i="1" s="1"/>
  <c r="AJ872" i="1"/>
  <c r="AK872" i="1" s="1"/>
  <c r="AD872" i="1" s="1"/>
  <c r="AJ800" i="1"/>
  <c r="AK800" i="1" s="1"/>
  <c r="AD800" i="1" s="1"/>
  <c r="AJ980" i="1"/>
  <c r="AK980" i="1" s="1"/>
  <c r="AD980" i="1" s="1"/>
  <c r="AJ946" i="1"/>
  <c r="AK946" i="1" s="1"/>
  <c r="AD946" i="1" s="1"/>
  <c r="AJ892" i="1"/>
  <c r="AK892" i="1" s="1"/>
  <c r="AD892" i="1" s="1"/>
  <c r="AJ780" i="1"/>
  <c r="AK780" i="1" s="1"/>
  <c r="AJ924" i="1"/>
  <c r="AK924" i="1" s="1"/>
  <c r="AD924" i="1" s="1"/>
  <c r="AJ830" i="1"/>
  <c r="AK830" i="1" s="1"/>
  <c r="AJ977" i="1"/>
  <c r="AK977" i="1" s="1"/>
  <c r="AD977" i="1" s="1"/>
  <c r="AJ989" i="1"/>
  <c r="AK989" i="1" s="1"/>
  <c r="AD989" i="1" s="1"/>
  <c r="AJ931" i="1"/>
  <c r="AK931" i="1" s="1"/>
  <c r="AD931" i="1" s="1"/>
  <c r="AJ792" i="1"/>
  <c r="AK792" i="1" s="1"/>
  <c r="AD792" i="1" s="1"/>
  <c r="AJ894" i="1"/>
  <c r="AK894" i="1" s="1"/>
  <c r="AJ814" i="1"/>
  <c r="AK814" i="1" s="1"/>
  <c r="AD814" i="1" s="1"/>
  <c r="AJ764" i="1"/>
  <c r="AK764" i="1" s="1"/>
  <c r="AD764" i="1" s="1"/>
  <c r="AJ925" i="1"/>
  <c r="AK925" i="1" s="1"/>
  <c r="AD925" i="1" s="1"/>
  <c r="AJ854" i="1"/>
  <c r="AK854" i="1" s="1"/>
  <c r="AJ790" i="1"/>
  <c r="AK790" i="1" s="1"/>
  <c r="AJ752" i="1"/>
  <c r="AK752" i="1" s="1"/>
  <c r="AD752" i="1" s="1"/>
  <c r="AJ733" i="1"/>
  <c r="AK733" i="1" s="1"/>
  <c r="AJ921" i="1"/>
  <c r="AK921" i="1" s="1"/>
  <c r="AD921" i="1" s="1"/>
  <c r="AJ881" i="1"/>
  <c r="AK881" i="1" s="1"/>
  <c r="AD881" i="1" s="1"/>
  <c r="AJ841" i="1"/>
  <c r="AK841" i="1" s="1"/>
  <c r="AJ793" i="1"/>
  <c r="AK793" i="1" s="1"/>
  <c r="AD793" i="1" s="1"/>
  <c r="AJ753" i="1"/>
  <c r="AK753" i="1" s="1"/>
  <c r="AD753" i="1" s="1"/>
  <c r="AJ725" i="1"/>
  <c r="AK725" i="1" s="1"/>
  <c r="AD725" i="1" s="1"/>
  <c r="AJ885" i="1"/>
  <c r="AK885" i="1" s="1"/>
  <c r="AD885" i="1" s="1"/>
  <c r="AJ867" i="1"/>
  <c r="AK867" i="1" s="1"/>
  <c r="AJ845" i="1"/>
  <c r="AK845" i="1" s="1"/>
  <c r="AD845" i="1" s="1"/>
  <c r="AJ821" i="1"/>
  <c r="AK821" i="1" s="1"/>
  <c r="AJ803" i="1"/>
  <c r="AK803" i="1" s="1"/>
  <c r="AD803" i="1" s="1"/>
  <c r="AJ781" i="1"/>
  <c r="AK781" i="1" s="1"/>
  <c r="AD781" i="1" s="1"/>
  <c r="AJ757" i="1"/>
  <c r="AK757" i="1" s="1"/>
  <c r="AD757" i="1" s="1"/>
  <c r="AJ737" i="1"/>
  <c r="AK737" i="1" s="1"/>
  <c r="AD737" i="1" s="1"/>
  <c r="AJ714" i="1"/>
  <c r="AK714" i="1" s="1"/>
  <c r="AD714" i="1" s="1"/>
  <c r="AJ666" i="1"/>
  <c r="AK666" i="1" s="1"/>
  <c r="AJ685" i="1"/>
  <c r="AK685" i="1" s="1"/>
  <c r="AD685" i="1" s="1"/>
  <c r="AJ711" i="1"/>
  <c r="AK711" i="1" s="1"/>
  <c r="AJ727" i="1"/>
  <c r="AK727" i="1" s="1"/>
  <c r="AD727" i="1" s="1"/>
  <c r="AJ743" i="1"/>
  <c r="AK743" i="1" s="1"/>
  <c r="AJ675" i="1"/>
  <c r="AK675" i="1" s="1"/>
  <c r="AJ650" i="1"/>
  <c r="AK650" i="1" s="1"/>
  <c r="AJ627" i="1"/>
  <c r="AK627" i="1" s="1"/>
  <c r="AJ683" i="1"/>
  <c r="AK683" i="1" s="1"/>
  <c r="AD683" i="1" s="1"/>
  <c r="AJ653" i="1"/>
  <c r="AK653" i="1" s="1"/>
  <c r="AJ654" i="1"/>
  <c r="AK654" i="1" s="1"/>
  <c r="AD654" i="1" s="1"/>
  <c r="AJ682" i="1"/>
  <c r="AK682" i="1" s="1"/>
  <c r="AJ716" i="1"/>
  <c r="AK716" i="1" s="1"/>
  <c r="AD716" i="1" s="1"/>
  <c r="AJ679" i="1"/>
  <c r="AK679" i="1" s="1"/>
  <c r="AD679" i="1" s="1"/>
  <c r="AJ643" i="1"/>
  <c r="AK643" i="1" s="1"/>
  <c r="AD643" i="1" s="1"/>
  <c r="AJ660" i="1"/>
  <c r="AK660" i="1" s="1"/>
  <c r="AJ630" i="1"/>
  <c r="AK630" i="1" s="1"/>
  <c r="AJ612" i="1"/>
  <c r="AK612" i="1" s="1"/>
  <c r="AD612" i="1" s="1"/>
  <c r="AJ605" i="1"/>
  <c r="AK605" i="1" s="1"/>
  <c r="AD605" i="1" s="1"/>
  <c r="AJ589" i="1"/>
  <c r="AK589" i="1" s="1"/>
  <c r="AJ663" i="1"/>
  <c r="AK663" i="1" s="1"/>
  <c r="AD663" i="1" s="1"/>
  <c r="AJ631" i="1"/>
  <c r="AK631" i="1" s="1"/>
  <c r="AJ594" i="1"/>
  <c r="AK594" i="1" s="1"/>
  <c r="AD594" i="1" s="1"/>
  <c r="AJ609" i="1"/>
  <c r="AK609" i="1" s="1"/>
  <c r="AJ911" i="1"/>
  <c r="AK911" i="1" s="1"/>
  <c r="AD911" i="1" s="1"/>
  <c r="AJ852" i="1"/>
  <c r="AK852" i="1" s="1"/>
  <c r="AD852" i="1" s="1"/>
  <c r="AJ1003" i="1"/>
  <c r="AK1003" i="1" s="1"/>
  <c r="AD1003" i="1" s="1"/>
  <c r="AJ846" i="1"/>
  <c r="AK846" i="1" s="1"/>
  <c r="AD846" i="1" s="1"/>
  <c r="AJ822" i="1"/>
  <c r="AK822" i="1" s="1"/>
  <c r="AJ905" i="1"/>
  <c r="AK905" i="1" s="1"/>
  <c r="AD905" i="1" s="1"/>
  <c r="AJ730" i="1"/>
  <c r="AK730" i="1" s="1"/>
  <c r="AD730" i="1" s="1"/>
  <c r="AJ835" i="1"/>
  <c r="AK835" i="1" s="1"/>
  <c r="AJ749" i="1"/>
  <c r="AK749" i="1" s="1"/>
  <c r="AD749" i="1" s="1"/>
  <c r="AJ703" i="1"/>
  <c r="AK703" i="1" s="1"/>
  <c r="AD703" i="1" s="1"/>
  <c r="AJ665" i="1"/>
  <c r="AK665" i="1" s="1"/>
  <c r="AD665" i="1" s="1"/>
  <c r="AJ622" i="1"/>
  <c r="AK622" i="1" s="1"/>
  <c r="AD622" i="1" s="1"/>
  <c r="AJ664" i="1"/>
  <c r="AK664" i="1" s="1"/>
  <c r="AD664" i="1" s="1"/>
  <c r="AJ596" i="1"/>
  <c r="AK596" i="1" s="1"/>
  <c r="AJ610" i="1"/>
  <c r="AK610" i="1" s="1"/>
  <c r="AD610" i="1" s="1"/>
  <c r="AJ553" i="1"/>
  <c r="AK553" i="1" s="1"/>
  <c r="AJ965" i="1"/>
  <c r="AK965" i="1" s="1"/>
  <c r="AD965" i="1" s="1"/>
  <c r="AJ857" i="1"/>
  <c r="AK857" i="1" s="1"/>
  <c r="AJ720" i="1"/>
  <c r="AK720" i="1" s="1"/>
  <c r="AD720" i="1" s="1"/>
  <c r="AJ645" i="1"/>
  <c r="AK645" i="1" s="1"/>
  <c r="AD645" i="1" s="1"/>
  <c r="AJ595" i="1"/>
  <c r="AK595" i="1" s="1"/>
  <c r="AJ577" i="1"/>
  <c r="AK577" i="1" s="1"/>
  <c r="AD577" i="1" s="1"/>
  <c r="AJ970" i="1"/>
  <c r="AK970" i="1" s="1"/>
  <c r="AD970" i="1" s="1"/>
  <c r="AJ960" i="1"/>
  <c r="AK960" i="1" s="1"/>
  <c r="AD960" i="1" s="1"/>
  <c r="AJ882" i="1"/>
  <c r="AK882" i="1" s="1"/>
  <c r="AD882" i="1" s="1"/>
  <c r="AJ884" i="1"/>
  <c r="AK884" i="1" s="1"/>
  <c r="AJ738" i="1"/>
  <c r="AK738" i="1" s="1"/>
  <c r="AJ740" i="1"/>
  <c r="AK740" i="1" s="1"/>
  <c r="AD740" i="1" s="1"/>
  <c r="AJ817" i="1"/>
  <c r="AK817" i="1" s="1"/>
  <c r="AD817" i="1" s="1"/>
  <c r="AJ877" i="1"/>
  <c r="AK877" i="1" s="1"/>
  <c r="AJ789" i="1"/>
  <c r="AK789" i="1" s="1"/>
  <c r="AD789" i="1" s="1"/>
  <c r="AJ684" i="1"/>
  <c r="AK684" i="1" s="1"/>
  <c r="AD684" i="1" s="1"/>
  <c r="AJ735" i="1"/>
  <c r="AK735" i="1" s="1"/>
  <c r="AD735" i="1" s="1"/>
  <c r="AJ697" i="1"/>
  <c r="AK697" i="1" s="1"/>
  <c r="AJ690" i="1"/>
  <c r="AK690" i="1" s="1"/>
  <c r="AJ644" i="1"/>
  <c r="AK644" i="1" s="1"/>
  <c r="AD644" i="1" s="1"/>
  <c r="AJ573" i="1"/>
  <c r="AK573" i="1" s="1"/>
  <c r="AD573" i="1" s="1"/>
  <c r="AJ601" i="1"/>
  <c r="AK601" i="1" s="1"/>
  <c r="AD601" i="1" s="1"/>
  <c r="AJ569" i="1"/>
  <c r="AK569" i="1" s="1"/>
  <c r="AD569" i="1" s="1"/>
  <c r="AJ537" i="1"/>
  <c r="AK537" i="1" s="1"/>
  <c r="AJ1002" i="1"/>
  <c r="AK1002" i="1" s="1"/>
  <c r="AD1002" i="1" s="1"/>
  <c r="AJ922" i="1"/>
  <c r="AK922" i="1" s="1"/>
  <c r="AD922" i="1" s="1"/>
  <c r="AJ806" i="1"/>
  <c r="AK806" i="1" s="1"/>
  <c r="AD806" i="1" s="1"/>
  <c r="AJ886" i="1"/>
  <c r="AK886" i="1" s="1"/>
  <c r="AD886" i="1" s="1"/>
  <c r="AJ945" i="1"/>
  <c r="AK945" i="1" s="1"/>
  <c r="AJ777" i="1"/>
  <c r="AK777" i="1" s="1"/>
  <c r="AJ853" i="1"/>
  <c r="AK853" i="1" s="1"/>
  <c r="AD853" i="1" s="1"/>
  <c r="AJ771" i="1"/>
  <c r="AK771" i="1" s="1"/>
  <c r="AD771" i="1" s="1"/>
  <c r="AJ641" i="1"/>
  <c r="AK641" i="1" s="1"/>
  <c r="AJ688" i="1"/>
  <c r="AK688" i="1" s="1"/>
  <c r="AD688" i="1" s="1"/>
  <c r="AJ667" i="1"/>
  <c r="AK667" i="1" s="1"/>
  <c r="AJ700" i="1"/>
  <c r="AK700" i="1" s="1"/>
  <c r="AD700" i="1" s="1"/>
  <c r="AJ623" i="1"/>
  <c r="AK623" i="1" s="1"/>
  <c r="AD623" i="1" s="1"/>
  <c r="AJ647" i="1"/>
  <c r="AK647" i="1" s="1"/>
  <c r="AD647" i="1" s="1"/>
  <c r="AJ593" i="1"/>
  <c r="AK593" i="1" s="1"/>
  <c r="AD593" i="1" s="1"/>
  <c r="AJ561" i="1"/>
  <c r="AK561" i="1" s="1"/>
  <c r="AJ529" i="1"/>
  <c r="AK529" i="1" s="1"/>
  <c r="AJ585" i="1"/>
  <c r="AK585" i="1" s="1"/>
  <c r="AD585" i="1" s="1"/>
  <c r="AJ527" i="1"/>
  <c r="AK527" i="1" s="1"/>
  <c r="AD527" i="1" s="1"/>
  <c r="AJ1000" i="1"/>
  <c r="AK1000" i="1" s="1"/>
  <c r="AD1000" i="1" s="1"/>
  <c r="AJ967" i="1"/>
  <c r="AK967" i="1" s="1"/>
  <c r="AD967" i="1" s="1"/>
  <c r="AJ791" i="1"/>
  <c r="AK791" i="1" s="1"/>
  <c r="AD791" i="1" s="1"/>
  <c r="AJ772" i="1"/>
  <c r="AK772" i="1" s="1"/>
  <c r="AD772" i="1" s="1"/>
  <c r="AJ702" i="1"/>
  <c r="AK702" i="1" s="1"/>
  <c r="AD702" i="1" s="1"/>
  <c r="AJ813" i="1"/>
  <c r="AK813" i="1" s="1"/>
  <c r="AD813" i="1" s="1"/>
  <c r="AJ719" i="1"/>
  <c r="AK719" i="1" s="1"/>
  <c r="AD719" i="1" s="1"/>
  <c r="AJ662" i="1"/>
  <c r="AK662" i="1" s="1"/>
  <c r="AD662" i="1" s="1"/>
  <c r="AJ676" i="1"/>
  <c r="AK676" i="1" s="1"/>
  <c r="AD676" i="1" s="1"/>
  <c r="AJ578" i="1"/>
  <c r="AK578" i="1" s="1"/>
  <c r="AD578" i="1" s="1"/>
  <c r="AJ545" i="1"/>
  <c r="AK545" i="1" s="1"/>
  <c r="AD545" i="1" s="1"/>
  <c r="AJ490" i="1"/>
  <c r="AK490" i="1" s="1"/>
  <c r="AJ458" i="1"/>
  <c r="AK458" i="1" s="1"/>
  <c r="AJ426" i="1"/>
  <c r="AK426" i="1" s="1"/>
  <c r="AJ394" i="1"/>
  <c r="AK394" i="1" s="1"/>
  <c r="AJ362" i="1"/>
  <c r="AK362" i="1" s="1"/>
  <c r="AJ330" i="1"/>
  <c r="AK330" i="1" s="1"/>
  <c r="AJ298" i="1"/>
  <c r="AK298" i="1" s="1"/>
  <c r="AJ266" i="1"/>
  <c r="AK266" i="1" s="1"/>
  <c r="AJ234" i="1"/>
  <c r="AK234" i="1" s="1"/>
  <c r="AJ202" i="1"/>
  <c r="AK202" i="1" s="1"/>
  <c r="AJ170" i="1"/>
  <c r="AK170" i="1" s="1"/>
  <c r="AJ138" i="1"/>
  <c r="AK138" i="1" s="1"/>
  <c r="AJ106" i="1"/>
  <c r="AK106" i="1" s="1"/>
  <c r="AJ74" i="1"/>
  <c r="AK74" i="1" s="1"/>
  <c r="AJ42" i="1"/>
  <c r="AK42" i="1" s="1"/>
  <c r="AJ514" i="1"/>
  <c r="AK514" i="1" s="1"/>
  <c r="AJ450" i="1"/>
  <c r="AK450" i="1" s="1"/>
  <c r="AJ418" i="1"/>
  <c r="AK418" i="1" s="1"/>
  <c r="AJ386" i="1"/>
  <c r="AK386" i="1" s="1"/>
  <c r="AJ354" i="1"/>
  <c r="AK354" i="1" s="1"/>
  <c r="AJ322" i="1"/>
  <c r="AK322" i="1" s="1"/>
  <c r="AJ290" i="1"/>
  <c r="AK290" i="1" s="1"/>
  <c r="AJ258" i="1"/>
  <c r="AK258" i="1" s="1"/>
  <c r="AJ226" i="1"/>
  <c r="AK226" i="1" s="1"/>
  <c r="AJ194" i="1"/>
  <c r="AK194" i="1" s="1"/>
  <c r="AJ162" i="1"/>
  <c r="AK162" i="1" s="1"/>
  <c r="AJ130" i="1"/>
  <c r="AK130" i="1" s="1"/>
  <c r="AJ98" i="1"/>
  <c r="AK98" i="1" s="1"/>
  <c r="AJ66" i="1"/>
  <c r="AK66" i="1" s="1"/>
  <c r="AJ26" i="1"/>
  <c r="AK26" i="1" s="1"/>
  <c r="AJ481" i="1"/>
  <c r="AK481" i="1" s="1"/>
  <c r="AJ417" i="1"/>
  <c r="AK417" i="1" s="1"/>
  <c r="AJ365" i="1"/>
  <c r="AK365" i="1" s="1"/>
  <c r="AJ329" i="1"/>
  <c r="AK329" i="1" s="1"/>
  <c r="AJ297" i="1"/>
  <c r="AK297" i="1" s="1"/>
  <c r="AJ265" i="1"/>
  <c r="AK265" i="1" s="1"/>
  <c r="AJ233" i="1"/>
  <c r="AK233" i="1" s="1"/>
  <c r="AJ201" i="1"/>
  <c r="AK201" i="1" s="1"/>
  <c r="AJ169" i="1"/>
  <c r="AK169" i="1" s="1"/>
  <c r="AJ137" i="1"/>
  <c r="AK137" i="1" s="1"/>
  <c r="AJ105" i="1"/>
  <c r="AK105" i="1" s="1"/>
  <c r="AJ73" i="1"/>
  <c r="AK73" i="1" s="1"/>
  <c r="AJ41" i="1"/>
  <c r="AK41" i="1" s="1"/>
  <c r="AJ501" i="1"/>
  <c r="AK501" i="1" s="1"/>
  <c r="AJ437" i="1"/>
  <c r="AK437" i="1" s="1"/>
  <c r="AJ361" i="1"/>
  <c r="AK361" i="1" s="1"/>
  <c r="AJ492" i="1"/>
  <c r="AK492" i="1" s="1"/>
  <c r="AJ460" i="1"/>
  <c r="AK460" i="1" s="1"/>
  <c r="AJ428" i="1"/>
  <c r="AK428" i="1" s="1"/>
  <c r="AJ396" i="1"/>
  <c r="AK396" i="1" s="1"/>
  <c r="AJ364" i="1"/>
  <c r="AK364" i="1" s="1"/>
  <c r="AJ332" i="1"/>
  <c r="AK332" i="1" s="1"/>
  <c r="AJ300" i="1"/>
  <c r="AK300" i="1" s="1"/>
  <c r="AJ268" i="1"/>
  <c r="AK268" i="1" s="1"/>
  <c r="AJ236" i="1"/>
  <c r="AK236" i="1" s="1"/>
  <c r="AJ204" i="1"/>
  <c r="AK204" i="1" s="1"/>
  <c r="AJ172" i="1"/>
  <c r="AK172" i="1" s="1"/>
  <c r="AJ140" i="1"/>
  <c r="AK140" i="1" s="1"/>
  <c r="AJ108" i="1"/>
  <c r="AK108" i="1" s="1"/>
  <c r="AJ76" i="1"/>
  <c r="AK76" i="1" s="1"/>
  <c r="AJ44" i="1"/>
  <c r="AK44" i="1" s="1"/>
  <c r="AJ515" i="1"/>
  <c r="AK515" i="1" s="1"/>
  <c r="AJ483" i="1"/>
  <c r="AK483" i="1" s="1"/>
  <c r="AJ451" i="1"/>
  <c r="AK451" i="1" s="1"/>
  <c r="AJ419" i="1"/>
  <c r="AK419" i="1" s="1"/>
  <c r="AJ387" i="1"/>
  <c r="AK387" i="1" s="1"/>
  <c r="AJ355" i="1"/>
  <c r="AK355" i="1" s="1"/>
  <c r="AJ323" i="1"/>
  <c r="AK323" i="1" s="1"/>
  <c r="AJ291" i="1"/>
  <c r="AK291" i="1" s="1"/>
  <c r="AJ259" i="1"/>
  <c r="AK259" i="1" s="1"/>
  <c r="AJ227" i="1"/>
  <c r="AK227" i="1" s="1"/>
  <c r="AJ195" i="1"/>
  <c r="AK195" i="1" s="1"/>
  <c r="AJ163" i="1"/>
  <c r="AK163" i="1" s="1"/>
  <c r="AJ131" i="1"/>
  <c r="AK131" i="1" s="1"/>
  <c r="AJ99" i="1"/>
  <c r="AK99" i="1" s="1"/>
  <c r="AJ67" i="1"/>
  <c r="AK67" i="1" s="1"/>
  <c r="AJ35" i="1"/>
  <c r="AK35" i="1" s="1"/>
  <c r="AJ506" i="1"/>
  <c r="AK506" i="1" s="1"/>
  <c r="AJ474" i="1"/>
  <c r="AK474" i="1" s="1"/>
  <c r="AJ442" i="1"/>
  <c r="AK442" i="1" s="1"/>
  <c r="AJ410" i="1"/>
  <c r="AK410" i="1" s="1"/>
  <c r="AJ378" i="1"/>
  <c r="AK378" i="1" s="1"/>
  <c r="AJ346" i="1"/>
  <c r="AK346" i="1" s="1"/>
  <c r="AJ314" i="1"/>
  <c r="AK314" i="1" s="1"/>
  <c r="AJ282" i="1"/>
  <c r="AK282" i="1" s="1"/>
  <c r="AJ250" i="1"/>
  <c r="AK250" i="1" s="1"/>
  <c r="AJ218" i="1"/>
  <c r="AK218" i="1" s="1"/>
  <c r="AJ186" i="1"/>
  <c r="AK186" i="1" s="1"/>
  <c r="AJ154" i="1"/>
  <c r="AK154" i="1" s="1"/>
  <c r="AJ122" i="1"/>
  <c r="AK122" i="1" s="1"/>
  <c r="AJ90" i="1"/>
  <c r="AK90" i="1" s="1"/>
  <c r="AJ58" i="1"/>
  <c r="AK58" i="1" s="1"/>
  <c r="AJ34" i="1"/>
  <c r="AK34" i="1" s="1"/>
  <c r="AJ521" i="1"/>
  <c r="AK521" i="1" s="1"/>
  <c r="AJ489" i="1"/>
  <c r="AK489" i="1" s="1"/>
  <c r="AJ457" i="1"/>
  <c r="AK457" i="1" s="1"/>
  <c r="AJ425" i="1"/>
  <c r="AK425" i="1" s="1"/>
  <c r="AJ393" i="1"/>
  <c r="AK393" i="1" s="1"/>
  <c r="AJ369" i="1"/>
  <c r="AK369" i="1" s="1"/>
  <c r="AJ349" i="1"/>
  <c r="AK349" i="1" s="1"/>
  <c r="AJ333" i="1"/>
  <c r="AK333" i="1" s="1"/>
  <c r="AJ317" i="1"/>
  <c r="AK317" i="1" s="1"/>
  <c r="AJ301" i="1"/>
  <c r="AK301" i="1" s="1"/>
  <c r="AJ285" i="1"/>
  <c r="AK285" i="1" s="1"/>
  <c r="AJ269" i="1"/>
  <c r="AK269" i="1" s="1"/>
  <c r="AJ253" i="1"/>
  <c r="AK253" i="1" s="1"/>
  <c r="AJ237" i="1"/>
  <c r="AK237" i="1" s="1"/>
  <c r="AJ221" i="1"/>
  <c r="AK221" i="1" s="1"/>
  <c r="AJ205" i="1"/>
  <c r="AK205" i="1" s="1"/>
  <c r="AJ189" i="1"/>
  <c r="AK189" i="1" s="1"/>
  <c r="AJ173" i="1"/>
  <c r="AK173" i="1" s="1"/>
  <c r="AJ157" i="1"/>
  <c r="AK157" i="1" s="1"/>
  <c r="AJ141" i="1"/>
  <c r="AK141" i="1" s="1"/>
  <c r="AJ125" i="1"/>
  <c r="AK125" i="1" s="1"/>
  <c r="AJ109" i="1"/>
  <c r="AK109" i="1" s="1"/>
  <c r="AJ93" i="1"/>
  <c r="AK93" i="1" s="1"/>
  <c r="AJ77" i="1"/>
  <c r="AK77" i="1" s="1"/>
  <c r="AJ61" i="1"/>
  <c r="AK61" i="1" s="1"/>
  <c r="AJ45" i="1"/>
  <c r="AK45" i="1" s="1"/>
  <c r="AJ29" i="1"/>
  <c r="AK29" i="1" s="1"/>
  <c r="AJ509" i="1"/>
  <c r="AK509" i="1" s="1"/>
  <c r="AJ477" i="1"/>
  <c r="AK477" i="1" s="1"/>
  <c r="AJ445" i="1"/>
  <c r="AK445" i="1" s="1"/>
  <c r="AJ413" i="1"/>
  <c r="AK413" i="1" s="1"/>
  <c r="AJ381" i="1"/>
  <c r="AK381" i="1" s="1"/>
  <c r="AJ512" i="1"/>
  <c r="AK512" i="1" s="1"/>
  <c r="AJ496" i="1"/>
  <c r="AK496" i="1" s="1"/>
  <c r="AJ480" i="1"/>
  <c r="AK480" i="1" s="1"/>
  <c r="AJ464" i="1"/>
  <c r="AK464" i="1" s="1"/>
  <c r="AJ448" i="1"/>
  <c r="AK448" i="1" s="1"/>
  <c r="AJ432" i="1"/>
  <c r="AK432" i="1" s="1"/>
  <c r="AJ416" i="1"/>
  <c r="AK416" i="1" s="1"/>
  <c r="AJ400" i="1"/>
  <c r="AK400" i="1" s="1"/>
  <c r="AJ384" i="1"/>
  <c r="AK384" i="1" s="1"/>
  <c r="AJ368" i="1"/>
  <c r="AK368" i="1" s="1"/>
  <c r="AJ352" i="1"/>
  <c r="AK352" i="1" s="1"/>
  <c r="AJ336" i="1"/>
  <c r="AK336" i="1" s="1"/>
  <c r="AJ320" i="1"/>
  <c r="AK320" i="1" s="1"/>
  <c r="AJ304" i="1"/>
  <c r="AK304" i="1" s="1"/>
  <c r="AJ288" i="1"/>
  <c r="AK288" i="1" s="1"/>
  <c r="AJ272" i="1"/>
  <c r="AK272" i="1" s="1"/>
  <c r="AJ256" i="1"/>
  <c r="AK256" i="1" s="1"/>
  <c r="AJ240" i="1"/>
  <c r="AK240" i="1" s="1"/>
  <c r="AJ224" i="1"/>
  <c r="AK224" i="1" s="1"/>
  <c r="AJ208" i="1"/>
  <c r="AK208" i="1" s="1"/>
  <c r="AJ192" i="1"/>
  <c r="AK192" i="1" s="1"/>
  <c r="AJ176" i="1"/>
  <c r="AK176" i="1" s="1"/>
  <c r="AJ160" i="1"/>
  <c r="AK160" i="1" s="1"/>
  <c r="AJ144" i="1"/>
  <c r="AK144" i="1" s="1"/>
  <c r="AJ128" i="1"/>
  <c r="AK128" i="1" s="1"/>
  <c r="AJ112" i="1"/>
  <c r="AK112" i="1" s="1"/>
  <c r="AJ96" i="1"/>
  <c r="AK96" i="1" s="1"/>
  <c r="AJ80" i="1"/>
  <c r="AK80" i="1" s="1"/>
  <c r="AJ64" i="1"/>
  <c r="AK64" i="1" s="1"/>
  <c r="AJ48" i="1"/>
  <c r="AK48" i="1" s="1"/>
  <c r="AJ32" i="1"/>
  <c r="AK32" i="1" s="1"/>
  <c r="AJ519" i="1"/>
  <c r="AK519" i="1" s="1"/>
  <c r="AJ503" i="1"/>
  <c r="AK503" i="1" s="1"/>
  <c r="AJ487" i="1"/>
  <c r="AK487" i="1" s="1"/>
  <c r="AJ471" i="1"/>
  <c r="AK471" i="1" s="1"/>
  <c r="AJ455" i="1"/>
  <c r="AK455" i="1" s="1"/>
  <c r="AJ439" i="1"/>
  <c r="AK439" i="1" s="1"/>
  <c r="AJ423" i="1"/>
  <c r="AK423" i="1" s="1"/>
  <c r="AJ407" i="1"/>
  <c r="AK407" i="1" s="1"/>
  <c r="AJ391" i="1"/>
  <c r="AK391" i="1" s="1"/>
  <c r="AJ375" i="1"/>
  <c r="AK375" i="1" s="1"/>
  <c r="AJ359" i="1"/>
  <c r="AK359" i="1" s="1"/>
  <c r="AJ343" i="1"/>
  <c r="AK343" i="1" s="1"/>
  <c r="AJ327" i="1"/>
  <c r="AK327" i="1" s="1"/>
  <c r="AJ311" i="1"/>
  <c r="AK311" i="1" s="1"/>
  <c r="AJ295" i="1"/>
  <c r="AK295" i="1" s="1"/>
  <c r="AJ279" i="1"/>
  <c r="AK279" i="1" s="1"/>
  <c r="AJ263" i="1"/>
  <c r="AK263" i="1" s="1"/>
  <c r="AJ247" i="1"/>
  <c r="AK247" i="1" s="1"/>
  <c r="AJ231" i="1"/>
  <c r="AK231" i="1" s="1"/>
  <c r="AJ215" i="1"/>
  <c r="AK215" i="1" s="1"/>
  <c r="AJ199" i="1"/>
  <c r="AK199" i="1" s="1"/>
  <c r="AJ183" i="1"/>
  <c r="AK183" i="1" s="1"/>
  <c r="AJ167" i="1"/>
  <c r="AK167" i="1" s="1"/>
  <c r="AJ151" i="1"/>
  <c r="AK151" i="1" s="1"/>
  <c r="AJ135" i="1"/>
  <c r="AK135" i="1" s="1"/>
  <c r="AJ119" i="1"/>
  <c r="AK119" i="1" s="1"/>
  <c r="AJ103" i="1"/>
  <c r="AK103" i="1" s="1"/>
  <c r="AJ87" i="1"/>
  <c r="AK87" i="1" s="1"/>
  <c r="AJ71" i="1"/>
  <c r="AK71" i="1" s="1"/>
  <c r="AJ55" i="1"/>
  <c r="AK55" i="1" s="1"/>
  <c r="AJ39" i="1"/>
  <c r="AK39" i="1" s="1"/>
  <c r="AJ23" i="1"/>
  <c r="AK23" i="1" s="1"/>
  <c r="AJ510" i="1"/>
  <c r="AK510" i="1" s="1"/>
  <c r="AJ494" i="1"/>
  <c r="AK494" i="1" s="1"/>
  <c r="AJ478" i="1"/>
  <c r="AK478" i="1" s="1"/>
  <c r="AJ462" i="1"/>
  <c r="AK462" i="1" s="1"/>
  <c r="AJ446" i="1"/>
  <c r="AK446" i="1" s="1"/>
  <c r="AJ430" i="1"/>
  <c r="AK430" i="1" s="1"/>
  <c r="AJ414" i="1"/>
  <c r="AK414" i="1" s="1"/>
  <c r="AJ398" i="1"/>
  <c r="AK398" i="1" s="1"/>
  <c r="AJ382" i="1"/>
  <c r="AK382" i="1" s="1"/>
  <c r="AJ366" i="1"/>
  <c r="AK366" i="1" s="1"/>
  <c r="AJ350" i="1"/>
  <c r="AK350" i="1" s="1"/>
  <c r="AJ334" i="1"/>
  <c r="AK334" i="1" s="1"/>
  <c r="AJ318" i="1"/>
  <c r="AK318" i="1" s="1"/>
  <c r="AJ302" i="1"/>
  <c r="AK302" i="1" s="1"/>
  <c r="AJ286" i="1"/>
  <c r="AK286" i="1" s="1"/>
  <c r="AJ270" i="1"/>
  <c r="AK270" i="1" s="1"/>
  <c r="AJ254" i="1"/>
  <c r="AK254" i="1" s="1"/>
  <c r="AJ238" i="1"/>
  <c r="AK238" i="1" s="1"/>
  <c r="AJ222" i="1"/>
  <c r="AK222" i="1" s="1"/>
  <c r="AJ206" i="1"/>
  <c r="AK206" i="1" s="1"/>
  <c r="AJ190" i="1"/>
  <c r="AK190" i="1" s="1"/>
  <c r="AJ174" i="1"/>
  <c r="AK174" i="1" s="1"/>
  <c r="AJ158" i="1"/>
  <c r="AK158" i="1" s="1"/>
  <c r="AJ142" i="1"/>
  <c r="AK142" i="1" s="1"/>
  <c r="AJ126" i="1"/>
  <c r="AK126" i="1" s="1"/>
  <c r="AJ110" i="1"/>
  <c r="AK110" i="1" s="1"/>
  <c r="AJ94" i="1"/>
  <c r="AK94" i="1" s="1"/>
  <c r="AJ78" i="1"/>
  <c r="AK78" i="1" s="1"/>
  <c r="AJ62" i="1"/>
  <c r="AK62" i="1" s="1"/>
  <c r="AJ46" i="1"/>
  <c r="AK46" i="1" s="1"/>
  <c r="AJ30" i="1"/>
  <c r="AK30" i="1" s="1"/>
  <c r="AJ505" i="1"/>
  <c r="AK505" i="1" s="1"/>
  <c r="AJ473" i="1"/>
  <c r="AK473" i="1" s="1"/>
  <c r="AJ441" i="1"/>
  <c r="AK441" i="1" s="1"/>
  <c r="AJ409" i="1"/>
  <c r="AK409" i="1" s="1"/>
  <c r="AJ377" i="1"/>
  <c r="AK377" i="1" s="1"/>
  <c r="AJ357" i="1"/>
  <c r="AK357" i="1" s="1"/>
  <c r="AJ341" i="1"/>
  <c r="AK341" i="1" s="1"/>
  <c r="AJ325" i="1"/>
  <c r="AK325" i="1" s="1"/>
  <c r="AJ309" i="1"/>
  <c r="AK309" i="1" s="1"/>
  <c r="AJ293" i="1"/>
  <c r="AK293" i="1" s="1"/>
  <c r="AJ277" i="1"/>
  <c r="AK277" i="1" s="1"/>
  <c r="AJ261" i="1"/>
  <c r="AK261" i="1" s="1"/>
  <c r="AJ245" i="1"/>
  <c r="AK245" i="1" s="1"/>
  <c r="AJ229" i="1"/>
  <c r="AK229" i="1" s="1"/>
  <c r="AJ213" i="1"/>
  <c r="AK213" i="1" s="1"/>
  <c r="AJ197" i="1"/>
  <c r="AK197" i="1" s="1"/>
  <c r="AJ181" i="1"/>
  <c r="AK181" i="1" s="1"/>
  <c r="AJ165" i="1"/>
  <c r="AK165" i="1" s="1"/>
  <c r="AJ149" i="1"/>
  <c r="AK149" i="1" s="1"/>
  <c r="AJ133" i="1"/>
  <c r="AK133" i="1" s="1"/>
  <c r="AJ117" i="1"/>
  <c r="AK117" i="1" s="1"/>
  <c r="AJ101" i="1"/>
  <c r="AK101" i="1" s="1"/>
  <c r="AJ85" i="1"/>
  <c r="AK85" i="1" s="1"/>
  <c r="AJ69" i="1"/>
  <c r="AK69" i="1" s="1"/>
  <c r="AJ53" i="1"/>
  <c r="AK53" i="1" s="1"/>
  <c r="AJ37" i="1"/>
  <c r="AK37" i="1" s="1"/>
  <c r="AJ21" i="1"/>
  <c r="AK21" i="1" s="1"/>
  <c r="AJ493" i="1"/>
  <c r="AK493" i="1" s="1"/>
  <c r="AJ461" i="1"/>
  <c r="AK461" i="1" s="1"/>
  <c r="AJ429" i="1"/>
  <c r="AK429" i="1" s="1"/>
  <c r="AJ397" i="1"/>
  <c r="AK397" i="1" s="1"/>
  <c r="AJ520" i="1"/>
  <c r="AK520" i="1" s="1"/>
  <c r="AJ504" i="1"/>
  <c r="AK504" i="1" s="1"/>
  <c r="AJ488" i="1"/>
  <c r="AK488" i="1" s="1"/>
  <c r="AJ472" i="1"/>
  <c r="AK472" i="1" s="1"/>
  <c r="AJ456" i="1"/>
  <c r="AK456" i="1" s="1"/>
  <c r="AJ440" i="1"/>
  <c r="AK440" i="1" s="1"/>
  <c r="AJ424" i="1"/>
  <c r="AK424" i="1" s="1"/>
  <c r="AJ408" i="1"/>
  <c r="AK408" i="1" s="1"/>
  <c r="AJ392" i="1"/>
  <c r="AK392" i="1" s="1"/>
  <c r="AJ376" i="1"/>
  <c r="AK376" i="1" s="1"/>
  <c r="AJ360" i="1"/>
  <c r="AK360" i="1" s="1"/>
  <c r="AJ344" i="1"/>
  <c r="AK344" i="1" s="1"/>
  <c r="AJ328" i="1"/>
  <c r="AK328" i="1" s="1"/>
  <c r="AJ312" i="1"/>
  <c r="AK312" i="1" s="1"/>
  <c r="AJ296" i="1"/>
  <c r="AK296" i="1" s="1"/>
  <c r="AJ280" i="1"/>
  <c r="AK280" i="1" s="1"/>
  <c r="AJ264" i="1"/>
  <c r="AK264" i="1" s="1"/>
  <c r="AJ248" i="1"/>
  <c r="AK248" i="1" s="1"/>
  <c r="AJ232" i="1"/>
  <c r="AK232" i="1" s="1"/>
  <c r="AJ216" i="1"/>
  <c r="AK216" i="1" s="1"/>
  <c r="AJ200" i="1"/>
  <c r="AK200" i="1" s="1"/>
  <c r="AJ184" i="1"/>
  <c r="AK184" i="1" s="1"/>
  <c r="AJ168" i="1"/>
  <c r="AK168" i="1" s="1"/>
  <c r="AJ152" i="1"/>
  <c r="AK152" i="1" s="1"/>
  <c r="AJ136" i="1"/>
  <c r="AK136" i="1" s="1"/>
  <c r="AJ120" i="1"/>
  <c r="AK120" i="1" s="1"/>
  <c r="AJ104" i="1"/>
  <c r="AK104" i="1" s="1"/>
  <c r="AJ88" i="1"/>
  <c r="AK88" i="1" s="1"/>
  <c r="AJ72" i="1"/>
  <c r="AK72" i="1" s="1"/>
  <c r="AJ56" i="1"/>
  <c r="AK56" i="1" s="1"/>
  <c r="AJ40" i="1"/>
  <c r="AK40" i="1" s="1"/>
  <c r="AJ24" i="1"/>
  <c r="AK24" i="1" s="1"/>
  <c r="AJ511" i="1"/>
  <c r="AK511" i="1" s="1"/>
  <c r="AJ495" i="1"/>
  <c r="AK495" i="1" s="1"/>
  <c r="AJ479" i="1"/>
  <c r="AK479" i="1" s="1"/>
  <c r="AJ463" i="1"/>
  <c r="AK463" i="1" s="1"/>
  <c r="AJ447" i="1"/>
  <c r="AK447" i="1" s="1"/>
  <c r="AJ431" i="1"/>
  <c r="AK431" i="1" s="1"/>
  <c r="AJ415" i="1"/>
  <c r="AK415" i="1" s="1"/>
  <c r="AJ399" i="1"/>
  <c r="AK399" i="1" s="1"/>
  <c r="AJ383" i="1"/>
  <c r="AK383" i="1" s="1"/>
  <c r="AJ367" i="1"/>
  <c r="AK367" i="1" s="1"/>
  <c r="AJ351" i="1"/>
  <c r="AK351" i="1" s="1"/>
  <c r="AJ335" i="1"/>
  <c r="AK335" i="1" s="1"/>
  <c r="AJ319" i="1"/>
  <c r="AK319" i="1" s="1"/>
  <c r="AJ303" i="1"/>
  <c r="AK303" i="1" s="1"/>
  <c r="AJ287" i="1"/>
  <c r="AK287" i="1" s="1"/>
  <c r="AJ271" i="1"/>
  <c r="AK271" i="1" s="1"/>
  <c r="AJ255" i="1"/>
  <c r="AK255" i="1" s="1"/>
  <c r="AJ239" i="1"/>
  <c r="AK239" i="1" s="1"/>
  <c r="AJ223" i="1"/>
  <c r="AK223" i="1" s="1"/>
  <c r="AJ207" i="1"/>
  <c r="AK207" i="1" s="1"/>
  <c r="AJ191" i="1"/>
  <c r="AK191" i="1" s="1"/>
  <c r="AJ175" i="1"/>
  <c r="AK175" i="1" s="1"/>
  <c r="AJ159" i="1"/>
  <c r="AK159" i="1" s="1"/>
  <c r="AJ143" i="1"/>
  <c r="AK143" i="1" s="1"/>
  <c r="AJ127" i="1"/>
  <c r="AK127" i="1" s="1"/>
  <c r="AJ111" i="1"/>
  <c r="AK111" i="1" s="1"/>
  <c r="AJ95" i="1"/>
  <c r="AK95" i="1" s="1"/>
  <c r="AJ79" i="1"/>
  <c r="AK79" i="1" s="1"/>
  <c r="AJ63" i="1"/>
  <c r="AK63" i="1" s="1"/>
  <c r="AJ47" i="1"/>
  <c r="AK47" i="1" s="1"/>
  <c r="AJ31" i="1"/>
  <c r="AK31" i="1" s="1"/>
  <c r="AJ518" i="1"/>
  <c r="AK518" i="1" s="1"/>
  <c r="AJ502" i="1"/>
  <c r="AK502" i="1" s="1"/>
  <c r="AJ486" i="1"/>
  <c r="AK486" i="1" s="1"/>
  <c r="AJ470" i="1"/>
  <c r="AK470" i="1" s="1"/>
  <c r="AJ454" i="1"/>
  <c r="AK454" i="1" s="1"/>
  <c r="AJ438" i="1"/>
  <c r="AK438" i="1" s="1"/>
  <c r="AJ422" i="1"/>
  <c r="AK422" i="1" s="1"/>
  <c r="AJ406" i="1"/>
  <c r="AK406" i="1" s="1"/>
  <c r="AJ390" i="1"/>
  <c r="AK390" i="1" s="1"/>
  <c r="AJ374" i="1"/>
  <c r="AK374" i="1" s="1"/>
  <c r="AJ358" i="1"/>
  <c r="AK358" i="1" s="1"/>
  <c r="AJ342" i="1"/>
  <c r="AK342" i="1" s="1"/>
  <c r="AJ326" i="1"/>
  <c r="AK326" i="1" s="1"/>
  <c r="AJ310" i="1"/>
  <c r="AK310" i="1" s="1"/>
  <c r="AJ294" i="1"/>
  <c r="AK294" i="1" s="1"/>
  <c r="AJ278" i="1"/>
  <c r="AK278" i="1" s="1"/>
  <c r="AJ262" i="1"/>
  <c r="AK262" i="1" s="1"/>
  <c r="AJ246" i="1"/>
  <c r="AK246" i="1" s="1"/>
  <c r="AJ230" i="1"/>
  <c r="AK230" i="1" s="1"/>
  <c r="AJ214" i="1"/>
  <c r="AK214" i="1" s="1"/>
  <c r="AJ198" i="1"/>
  <c r="AK198" i="1" s="1"/>
  <c r="AJ182" i="1"/>
  <c r="AK182" i="1" s="1"/>
  <c r="AJ166" i="1"/>
  <c r="AK166" i="1" s="1"/>
  <c r="AJ150" i="1"/>
  <c r="AK150" i="1" s="1"/>
  <c r="AJ134" i="1"/>
  <c r="AK134" i="1" s="1"/>
  <c r="AJ118" i="1"/>
  <c r="AK118" i="1" s="1"/>
  <c r="AJ102" i="1"/>
  <c r="AK102" i="1" s="1"/>
  <c r="AJ86" i="1"/>
  <c r="AK86" i="1" s="1"/>
  <c r="AJ70" i="1"/>
  <c r="AK70" i="1" s="1"/>
  <c r="AJ54" i="1"/>
  <c r="AK54" i="1" s="1"/>
  <c r="AJ38" i="1"/>
  <c r="AK38" i="1" s="1"/>
  <c r="AJ22" i="1"/>
  <c r="AK22" i="1" s="1"/>
  <c r="F19" i="1"/>
  <c r="AD247" i="1" l="1"/>
  <c r="AI12" i="2"/>
  <c r="AI14" i="2"/>
  <c r="AK11" i="2"/>
  <c r="AJ14" i="2" s="1"/>
  <c r="A16" i="2"/>
  <c r="AD667" i="1"/>
  <c r="AD650" i="1"/>
  <c r="AD738" i="1"/>
  <c r="AD821" i="1"/>
  <c r="AD638" i="1"/>
  <c r="AD829" i="1"/>
  <c r="AD828" i="1"/>
  <c r="AD691" i="1"/>
  <c r="AD557" i="1"/>
  <c r="AD536" i="1"/>
  <c r="AD944" i="1"/>
  <c r="AD530" i="1"/>
  <c r="AD777" i="1"/>
  <c r="AD894" i="1"/>
  <c r="AD907" i="1"/>
  <c r="AD705" i="1"/>
  <c r="AD891" i="1"/>
  <c r="AD910" i="1"/>
  <c r="AD562" i="1"/>
  <c r="AD642" i="1"/>
  <c r="AD641" i="1"/>
  <c r="AD945" i="1"/>
  <c r="AD595" i="1"/>
  <c r="AD630" i="1"/>
  <c r="AD666" i="1"/>
  <c r="AD867" i="1"/>
  <c r="AD830" i="1"/>
  <c r="AD787" i="1"/>
  <c r="AD736" i="1"/>
  <c r="AD864" i="1"/>
  <c r="AD532" i="1"/>
  <c r="AD971" i="1"/>
  <c r="AD565" i="1"/>
  <c r="AD833" i="1"/>
  <c r="AD855" i="1"/>
  <c r="AD943" i="1"/>
  <c r="AD741" i="1"/>
  <c r="AD782" i="1"/>
  <c r="AD964" i="1"/>
  <c r="AD840" i="1"/>
  <c r="AD564" i="1"/>
  <c r="AD938" i="1"/>
  <c r="AD566" i="1"/>
  <c r="AD580" i="1"/>
  <c r="AD608" i="1"/>
  <c r="AD658" i="1"/>
  <c r="AD972" i="1"/>
  <c r="AD616" i="1"/>
  <c r="AD634" i="1"/>
  <c r="AD884" i="1"/>
  <c r="AD653" i="1"/>
  <c r="AD854" i="1"/>
  <c r="AD686" i="1"/>
  <c r="AD797" i="1"/>
  <c r="AD744" i="1"/>
  <c r="AD827" i="1"/>
  <c r="AD912" i="1"/>
  <c r="AD535" i="1"/>
  <c r="AD669" i="1"/>
  <c r="AD308" i="1"/>
  <c r="AD835" i="1"/>
  <c r="AD609" i="1"/>
  <c r="AD682" i="1"/>
  <c r="AD627" i="1"/>
  <c r="AD841" i="1"/>
  <c r="AD710" i="1"/>
  <c r="AD543" i="1"/>
  <c r="AD550" i="1"/>
  <c r="AD849" i="1"/>
  <c r="AD776" i="1"/>
  <c r="AD706" i="1"/>
  <c r="AD755" i="1"/>
  <c r="AD837" i="1"/>
  <c r="AD948" i="1"/>
  <c r="AD531" i="1"/>
  <c r="AD778" i="1"/>
  <c r="AD795" i="1"/>
  <c r="AD859" i="1"/>
  <c r="AD865" i="1"/>
  <c r="AD901" i="1"/>
  <c r="AD677" i="1"/>
  <c r="AD552" i="1"/>
  <c r="AD579" i="1"/>
  <c r="AD375" i="1"/>
  <c r="AD459" i="1"/>
  <c r="AS19" i="1"/>
  <c r="AC20" i="1"/>
  <c r="E20" i="1" s="1"/>
  <c r="AD61" i="1"/>
  <c r="AD55" i="1"/>
  <c r="AD877" i="1"/>
  <c r="AD857" i="1"/>
  <c r="AD631" i="1"/>
  <c r="AD618" i="1"/>
  <c r="AD656" i="1"/>
  <c r="AD997" i="1"/>
  <c r="AD640" i="1"/>
  <c r="AD619" i="1"/>
  <c r="AD842" i="1"/>
  <c r="AD563" i="1"/>
  <c r="AD822" i="1"/>
  <c r="AD743" i="1"/>
  <c r="AD986" i="1"/>
  <c r="AD739" i="1"/>
  <c r="AD715" i="1"/>
  <c r="AD734" i="1"/>
  <c r="AD858" i="1"/>
  <c r="AD657" i="1"/>
  <c r="AD987" i="1"/>
  <c r="AD751" i="1"/>
  <c r="AD537" i="1"/>
  <c r="AD553" i="1"/>
  <c r="AD690" i="1"/>
  <c r="AD711" i="1"/>
  <c r="AD790" i="1"/>
  <c r="AD780" i="1"/>
  <c r="AD555" i="1"/>
  <c r="AD661" i="1"/>
  <c r="AD889" i="1"/>
  <c r="AD810" i="1"/>
  <c r="AD540" i="1"/>
  <c r="AD621" i="1"/>
  <c r="AD624" i="1"/>
  <c r="AD652" i="1"/>
  <c r="AD628" i="1"/>
  <c r="AD769" i="1"/>
  <c r="AD893" i="1"/>
  <c r="AD541" i="1"/>
  <c r="AD626" i="1"/>
  <c r="AD957" i="1"/>
  <c r="AD974" i="1"/>
  <c r="AD613" i="1"/>
  <c r="AD697" i="1"/>
  <c r="AD596" i="1"/>
  <c r="AD675" i="1"/>
  <c r="AD774" i="1"/>
  <c r="AD693" i="1"/>
  <c r="AD731" i="1"/>
  <c r="AD823" i="1"/>
  <c r="AD798" i="1"/>
  <c r="AD559" i="1"/>
  <c r="AD954" i="1"/>
  <c r="AD529" i="1"/>
  <c r="AD733" i="1"/>
  <c r="AD687" i="1"/>
  <c r="AD809" i="1"/>
  <c r="AD950" i="1"/>
  <c r="AD826" i="1"/>
  <c r="AD779" i="1"/>
  <c r="AD704" i="1"/>
  <c r="AD561" i="1"/>
  <c r="AD589" i="1"/>
  <c r="AD660" i="1"/>
  <c r="AD617" i="1"/>
  <c r="AD678" i="1"/>
  <c r="AD940" i="1"/>
  <c r="AD985" i="1"/>
  <c r="AD766" i="1"/>
  <c r="AD554" i="1"/>
  <c r="AD620" i="1"/>
  <c r="AD635" i="1"/>
  <c r="AD732" i="1"/>
  <c r="AD935" i="1"/>
  <c r="AD866" i="1"/>
  <c r="AD556" i="1"/>
  <c r="AD632" i="1"/>
  <c r="AD570" i="1"/>
  <c r="AD808" i="1"/>
  <c r="AD775" i="1"/>
  <c r="AD198" i="1"/>
  <c r="AD326" i="1"/>
  <c r="AD454" i="1"/>
  <c r="AD79" i="1"/>
  <c r="AD463" i="1"/>
  <c r="AD88" i="1"/>
  <c r="AD280" i="1"/>
  <c r="AD397" i="1"/>
  <c r="AD341" i="1"/>
  <c r="AD46" i="1"/>
  <c r="AD183" i="1"/>
  <c r="AD320" i="1"/>
  <c r="AD384" i="1"/>
  <c r="AD250" i="1"/>
  <c r="AD329" i="1"/>
  <c r="AD89" i="1"/>
  <c r="AD179" i="1"/>
  <c r="AD435" i="1"/>
  <c r="AD188" i="1"/>
  <c r="AD469" i="1"/>
  <c r="AD249" i="1"/>
  <c r="AD210" i="1"/>
  <c r="AD33" i="1"/>
  <c r="AD289" i="1"/>
  <c r="AD116" i="1"/>
  <c r="AD338" i="1"/>
  <c r="AD361" i="1"/>
  <c r="AD121" i="1"/>
  <c r="AD134" i="1"/>
  <c r="AD262" i="1"/>
  <c r="AD390" i="1"/>
  <c r="AD518" i="1"/>
  <c r="AD399" i="1"/>
  <c r="AD152" i="1"/>
  <c r="AD408" i="1"/>
  <c r="AD441" i="1"/>
  <c r="AD448" i="1"/>
  <c r="AD201" i="1"/>
  <c r="AD458" i="1"/>
  <c r="AD439" i="1"/>
  <c r="AD128" i="1"/>
  <c r="AD477" i="1"/>
  <c r="AD189" i="1"/>
  <c r="AD122" i="1"/>
  <c r="AD506" i="1"/>
  <c r="AD515" i="1"/>
  <c r="AD268" i="1"/>
  <c r="AD73" i="1"/>
  <c r="AD290" i="1"/>
  <c r="AD202" i="1"/>
  <c r="AD60" i="1"/>
  <c r="AD444" i="1"/>
  <c r="AD228" i="1"/>
  <c r="AD356" i="1"/>
  <c r="AD484" i="1"/>
  <c r="AD19" i="1"/>
  <c r="AD278" i="1"/>
  <c r="AD342" i="1"/>
  <c r="AD406" i="1"/>
  <c r="AD470" i="1"/>
  <c r="AD31" i="1"/>
  <c r="AD159" i="1"/>
  <c r="AD223" i="1"/>
  <c r="AD287" i="1"/>
  <c r="AD351" i="1"/>
  <c r="AD415" i="1"/>
  <c r="AD40" i="1"/>
  <c r="AD104" i="1"/>
  <c r="AD168" i="1"/>
  <c r="AD232" i="1"/>
  <c r="AD360" i="1"/>
  <c r="AD424" i="1"/>
  <c r="AD488" i="1"/>
  <c r="AD429" i="1"/>
  <c r="AD165" i="1"/>
  <c r="AD293" i="1"/>
  <c r="AD357" i="1"/>
  <c r="AD62" i="1"/>
  <c r="AD190" i="1"/>
  <c r="AD382" i="1"/>
  <c r="AD510" i="1"/>
  <c r="AD135" i="1"/>
  <c r="AD199" i="1"/>
  <c r="AD263" i="1"/>
  <c r="AD391" i="1"/>
  <c r="AD455" i="1"/>
  <c r="AD519" i="1"/>
  <c r="AD80" i="1"/>
  <c r="AD144" i="1"/>
  <c r="AD336" i="1"/>
  <c r="AD381" i="1"/>
  <c r="AD509" i="1"/>
  <c r="AD77" i="1"/>
  <c r="AD141" i="1"/>
  <c r="AD205" i="1"/>
  <c r="AD269" i="1"/>
  <c r="AD34" i="1"/>
  <c r="AD154" i="1"/>
  <c r="AD410" i="1"/>
  <c r="AD35" i="1"/>
  <c r="AD163" i="1"/>
  <c r="AD291" i="1"/>
  <c r="AD44" i="1"/>
  <c r="AD172" i="1"/>
  <c r="AD428" i="1"/>
  <c r="AD437" i="1"/>
  <c r="AD105" i="1"/>
  <c r="AD233" i="1"/>
  <c r="AD66" i="1"/>
  <c r="AD194" i="1"/>
  <c r="AD322" i="1"/>
  <c r="AD450" i="1"/>
  <c r="AD106" i="1"/>
  <c r="AD234" i="1"/>
  <c r="AD362" i="1"/>
  <c r="AD490" i="1"/>
  <c r="AD339" i="1"/>
  <c r="AD467" i="1"/>
  <c r="AD92" i="1"/>
  <c r="AD348" i="1"/>
  <c r="AD153" i="1"/>
  <c r="AD281" i="1"/>
  <c r="AD449" i="1"/>
  <c r="AD370" i="1"/>
  <c r="AD498" i="1"/>
  <c r="AD123" i="1"/>
  <c r="AD251" i="1"/>
  <c r="AD507" i="1"/>
  <c r="AD132" i="1"/>
  <c r="AD260" i="1"/>
  <c r="AD516" i="1"/>
  <c r="AD321" i="1"/>
  <c r="AD482" i="1"/>
  <c r="AD427" i="1"/>
  <c r="AD436" i="1"/>
  <c r="AD340" i="1"/>
  <c r="AD235" i="1"/>
  <c r="AD244" i="1"/>
  <c r="AD177" i="1"/>
  <c r="AD267" i="1"/>
  <c r="AD209" i="1"/>
  <c r="AD212" i="1"/>
  <c r="AD17" i="1"/>
  <c r="AD102" i="1"/>
  <c r="AD302" i="1"/>
  <c r="AD119" i="1"/>
  <c r="AD311" i="1"/>
  <c r="AD256" i="1"/>
  <c r="AD512" i="1"/>
  <c r="AD393" i="1"/>
  <c r="AD521" i="1"/>
  <c r="AD140" i="1"/>
  <c r="AD396" i="1"/>
  <c r="AD74" i="1"/>
  <c r="AD330" i="1"/>
  <c r="AD18" i="1"/>
  <c r="AD49" i="1"/>
  <c r="AD388" i="1"/>
  <c r="AD211" i="1"/>
  <c r="AD241" i="1"/>
  <c r="AD118" i="1"/>
  <c r="AD182" i="1"/>
  <c r="AD246" i="1"/>
  <c r="AD310" i="1"/>
  <c r="AD438" i="1"/>
  <c r="AD502" i="1"/>
  <c r="AD63" i="1"/>
  <c r="AD191" i="1"/>
  <c r="AD255" i="1"/>
  <c r="AD383" i="1"/>
  <c r="AD511" i="1"/>
  <c r="AD72" i="1"/>
  <c r="AD136" i="1"/>
  <c r="AD200" i="1"/>
  <c r="AD264" i="1"/>
  <c r="AD392" i="1"/>
  <c r="AD520" i="1"/>
  <c r="AD493" i="1"/>
  <c r="AD69" i="1"/>
  <c r="AD133" i="1"/>
  <c r="AD197" i="1"/>
  <c r="AD261" i="1"/>
  <c r="AD409" i="1"/>
  <c r="AD30" i="1"/>
  <c r="AD286" i="1"/>
  <c r="AD414" i="1"/>
  <c r="AD478" i="1"/>
  <c r="AD39" i="1"/>
  <c r="AD103" i="1"/>
  <c r="AD167" i="1"/>
  <c r="AD231" i="1"/>
  <c r="AD423" i="1"/>
  <c r="AD487" i="1"/>
  <c r="AD48" i="1"/>
  <c r="AD112" i="1"/>
  <c r="AD176" i="1"/>
  <c r="AD240" i="1"/>
  <c r="AD304" i="1"/>
  <c r="AD432" i="1"/>
  <c r="AD496" i="1"/>
  <c r="AD445" i="1"/>
  <c r="AD45" i="1"/>
  <c r="AD109" i="1"/>
  <c r="AD173" i="1"/>
  <c r="AD301" i="1"/>
  <c r="AD369" i="1"/>
  <c r="AD489" i="1"/>
  <c r="AD218" i="1"/>
  <c r="AD474" i="1"/>
  <c r="AD99" i="1"/>
  <c r="AD355" i="1"/>
  <c r="AD483" i="1"/>
  <c r="AD236" i="1"/>
  <c r="AD364" i="1"/>
  <c r="AD41" i="1"/>
  <c r="AD169" i="1"/>
  <c r="AD42" i="1"/>
  <c r="AD170" i="1"/>
  <c r="AD298" i="1"/>
  <c r="AD166" i="1"/>
  <c r="AD294" i="1"/>
  <c r="AD422" i="1"/>
  <c r="AD486" i="1"/>
  <c r="AD47" i="1"/>
  <c r="AD239" i="1"/>
  <c r="AD303" i="1"/>
  <c r="AD495" i="1"/>
  <c r="AD56" i="1"/>
  <c r="AD120" i="1"/>
  <c r="AD184" i="1"/>
  <c r="AD248" i="1"/>
  <c r="AD440" i="1"/>
  <c r="AD504" i="1"/>
  <c r="AD461" i="1"/>
  <c r="AD117" i="1"/>
  <c r="AD181" i="1"/>
  <c r="AD245" i="1"/>
  <c r="AD309" i="1"/>
  <c r="AD505" i="1"/>
  <c r="AD78" i="1"/>
  <c r="AD398" i="1"/>
  <c r="AD462" i="1"/>
  <c r="AD151" i="1"/>
  <c r="AD279" i="1"/>
  <c r="AD343" i="1"/>
  <c r="AD407" i="1"/>
  <c r="AD471" i="1"/>
  <c r="AD32" i="1"/>
  <c r="AD160" i="1"/>
  <c r="AD224" i="1"/>
  <c r="AD288" i="1"/>
  <c r="AD352" i="1"/>
  <c r="AD416" i="1"/>
  <c r="AD413" i="1"/>
  <c r="AD29" i="1"/>
  <c r="AD93" i="1"/>
  <c r="AD285" i="1"/>
  <c r="AD58" i="1"/>
  <c r="AD186" i="1"/>
  <c r="AD314" i="1"/>
  <c r="AD442" i="1"/>
  <c r="AD323" i="1"/>
  <c r="AD451" i="1"/>
  <c r="AD76" i="1"/>
  <c r="AD204" i="1"/>
  <c r="AD460" i="1"/>
  <c r="AD501" i="1"/>
  <c r="AD265" i="1"/>
  <c r="AD98" i="1"/>
  <c r="AD354" i="1"/>
  <c r="AD514" i="1"/>
  <c r="AD266" i="1"/>
  <c r="AD394" i="1"/>
  <c r="AD115" i="1"/>
  <c r="AD371" i="1"/>
  <c r="AD499" i="1"/>
  <c r="AD124" i="1"/>
  <c r="AD252" i="1"/>
  <c r="AD508" i="1"/>
  <c r="AD57" i="1"/>
  <c r="AD185" i="1"/>
  <c r="AD146" i="1"/>
  <c r="AD274" i="1"/>
  <c r="AD402" i="1"/>
  <c r="AD27" i="1"/>
  <c r="AD155" i="1"/>
  <c r="AD411" i="1"/>
  <c r="AD164" i="1"/>
  <c r="AD292" i="1"/>
  <c r="AD421" i="1"/>
  <c r="AD97" i="1"/>
  <c r="AD225" i="1"/>
  <c r="AD353" i="1"/>
  <c r="AD43" i="1"/>
  <c r="AD52" i="1"/>
  <c r="AD453" i="1"/>
  <c r="AD75" i="1"/>
  <c r="AD517" i="1"/>
  <c r="AD363" i="1"/>
  <c r="AD372" i="1"/>
  <c r="AD305" i="1"/>
  <c r="AD395" i="1"/>
  <c r="AD337" i="1"/>
  <c r="AD468" i="1"/>
  <c r="AD147" i="1"/>
  <c r="AD275" i="1"/>
  <c r="AD28" i="1"/>
  <c r="AD156" i="1"/>
  <c r="AD284" i="1"/>
  <c r="AD412" i="1"/>
  <c r="AD405" i="1"/>
  <c r="AD178" i="1"/>
  <c r="AD434" i="1"/>
  <c r="AD59" i="1"/>
  <c r="AD187" i="1"/>
  <c r="AD315" i="1"/>
  <c r="AD443" i="1"/>
  <c r="AD452" i="1"/>
  <c r="AD485" i="1"/>
  <c r="AD257" i="1"/>
  <c r="AD171" i="1"/>
  <c r="AD180" i="1"/>
  <c r="AD433" i="1"/>
  <c r="AD491" i="1"/>
  <c r="AD500" i="1"/>
  <c r="AD389" i="1"/>
  <c r="AD203" i="1"/>
  <c r="AD145" i="1"/>
  <c r="AD312" i="1"/>
  <c r="AD100" i="1"/>
  <c r="AD276" i="1"/>
  <c r="AD237" i="1"/>
  <c r="AD472" i="1"/>
  <c r="AD344" i="1"/>
  <c r="AD226" i="1"/>
  <c r="AD174" i="1"/>
  <c r="AD349" i="1"/>
  <c r="AD81" i="1"/>
  <c r="AD213" i="1"/>
  <c r="AD456" i="1"/>
  <c r="AD367" i="1"/>
  <c r="AD376" i="1"/>
  <c r="AD206" i="1"/>
  <c r="AD67" i="1"/>
  <c r="AD107" i="1"/>
  <c r="AD85" i="1"/>
  <c r="AD94" i="1"/>
  <c r="AD346" i="1"/>
  <c r="AD258" i="1"/>
  <c r="AD403" i="1"/>
  <c r="AD50" i="1"/>
  <c r="AD306" i="1"/>
  <c r="AD324" i="1"/>
  <c r="AD129" i="1"/>
  <c r="AD113" i="1"/>
  <c r="AD331" i="1"/>
  <c r="AD20" i="1"/>
  <c r="AD161" i="1"/>
  <c r="AD148" i="1"/>
  <c r="AD316" i="1"/>
  <c r="AD110" i="1"/>
  <c r="AD216" i="1"/>
  <c r="AD125" i="1"/>
  <c r="AD358" i="1"/>
  <c r="AD53" i="1"/>
  <c r="AD142" i="1"/>
  <c r="AD270" i="1"/>
  <c r="AD23" i="1"/>
  <c r="AD157" i="1"/>
  <c r="AD195" i="1"/>
  <c r="AD137" i="1"/>
  <c r="AD417" i="1"/>
  <c r="AD36" i="1"/>
  <c r="AD70" i="1"/>
  <c r="AD253" i="1"/>
  <c r="AD385" i="1"/>
  <c r="AD192" i="1"/>
  <c r="AD219" i="1"/>
  <c r="AD299" i="1"/>
  <c r="AD295" i="1"/>
  <c r="AD90" i="1"/>
  <c r="AD430" i="1"/>
  <c r="AD64" i="1"/>
  <c r="AD229" i="1"/>
  <c r="AD446" i="1"/>
  <c r="AD327" i="1"/>
  <c r="AD272" i="1"/>
  <c r="AD400" i="1"/>
  <c r="AD464" i="1"/>
  <c r="AD333" i="1"/>
  <c r="AD425" i="1"/>
  <c r="AD282" i="1"/>
  <c r="AD419" i="1"/>
  <c r="AD365" i="1"/>
  <c r="AD83" i="1"/>
  <c r="AD242" i="1"/>
  <c r="AD379" i="1"/>
  <c r="AD373" i="1"/>
  <c r="AD26" i="1"/>
  <c r="AD111" i="1"/>
  <c r="AD139" i="1"/>
  <c r="AD108" i="1"/>
  <c r="AD220" i="1"/>
  <c r="AD404" i="1"/>
  <c r="AD479" i="1"/>
  <c r="AD296" i="1"/>
  <c r="AD254" i="1"/>
  <c r="AD318" i="1"/>
  <c r="AD25" i="1"/>
  <c r="AD114" i="1"/>
  <c r="AD65" i="1"/>
  <c r="AD273" i="1"/>
  <c r="AD466" i="1"/>
  <c r="AD418" i="1"/>
  <c r="AD475" i="1"/>
  <c r="AD149" i="1"/>
  <c r="AD307" i="1"/>
  <c r="AD82" i="1"/>
  <c r="AD378" i="1"/>
  <c r="AD366" i="1"/>
  <c r="AD277" i="1"/>
  <c r="AD84" i="1"/>
  <c r="AD259" i="1"/>
  <c r="AD143" i="1"/>
  <c r="AD22" i="1"/>
  <c r="AD21" i="1"/>
  <c r="AD387" i="1"/>
  <c r="AD494" i="1"/>
  <c r="AD328" i="1"/>
  <c r="AD335" i="1"/>
  <c r="AD130" i="1"/>
  <c r="AD24" i="1"/>
  <c r="AD347" i="1"/>
  <c r="AD96" i="1"/>
  <c r="AD214" i="1"/>
  <c r="AD37" i="1"/>
  <c r="AD473" i="1"/>
  <c r="AD71" i="1"/>
  <c r="AD476" i="1"/>
  <c r="AD193" i="1"/>
  <c r="AD86" i="1"/>
  <c r="AD150" i="1"/>
  <c r="AD95" i="1"/>
  <c r="AD208" i="1"/>
  <c r="AD300" i="1"/>
  <c r="AD127" i="1"/>
  <c r="AD91" i="1"/>
  <c r="AD457" i="1"/>
  <c r="AD38" i="1"/>
  <c r="AD377" i="1"/>
  <c r="AD87" i="1"/>
  <c r="AD175" i="1"/>
  <c r="AD227" i="1"/>
  <c r="AD332" i="1"/>
  <c r="AD238" i="1"/>
  <c r="AD271" i="1"/>
  <c r="AD465" i="1"/>
  <c r="AD207" i="1"/>
  <c r="AD380" i="1"/>
  <c r="AD345" i="1"/>
  <c r="AD447" i="1"/>
  <c r="AD492" i="1"/>
  <c r="AD101" i="1"/>
  <c r="AD126" i="1"/>
  <c r="AD480" i="1"/>
  <c r="AD221" i="1"/>
  <c r="AD230" i="1"/>
  <c r="AD334" i="1"/>
  <c r="AD138" i="1"/>
  <c r="AD313" i="1"/>
  <c r="AD51" i="1"/>
  <c r="AD131" i="1"/>
  <c r="AD215" i="1"/>
  <c r="AD317" i="1"/>
  <c r="AD283" i="1"/>
  <c r="AD431" i="1"/>
  <c r="AD243" i="1"/>
  <c r="AD513" i="1"/>
  <c r="AD420" i="1"/>
  <c r="AD54" i="1"/>
  <c r="AD325" i="1"/>
  <c r="AD222" i="1"/>
  <c r="AD368" i="1"/>
  <c r="AD374" i="1"/>
  <c r="AD319" i="1"/>
  <c r="AD158" i="1"/>
  <c r="AD350" i="1"/>
  <c r="AD359" i="1"/>
  <c r="AD297" i="1"/>
  <c r="AD481" i="1"/>
  <c r="AD386" i="1"/>
  <c r="AD426" i="1"/>
  <c r="AD217" i="1"/>
  <c r="AD68" i="1"/>
  <c r="AD196" i="1"/>
  <c r="AD401" i="1"/>
  <c r="AD497" i="1"/>
  <c r="AD503" i="1"/>
  <c r="AD162" i="1"/>
  <c r="F20" i="1"/>
  <c r="AJ12" i="2" l="1"/>
  <c r="AL11" i="2"/>
  <c r="AK14" i="2" s="1"/>
  <c r="A17" i="2"/>
  <c r="AJ2" i="2" s="1"/>
  <c r="AJ3" i="2" s="1"/>
  <c r="AM2" i="2"/>
  <c r="AM3" i="2" s="1"/>
  <c r="AK2" i="2"/>
  <c r="AK3" i="2" s="1"/>
  <c r="AC21" i="1"/>
  <c r="C21" i="1" s="1"/>
  <c r="AS20" i="1"/>
  <c r="C19" i="1"/>
  <c r="C17" i="1"/>
  <c r="AE17" i="1" s="1"/>
  <c r="C20" i="1"/>
  <c r="C18" i="1"/>
  <c r="AN2" i="2" l="1"/>
  <c r="AN3" i="2" s="1"/>
  <c r="AM4" i="2" s="1"/>
  <c r="AG2" i="2"/>
  <c r="AG3" i="2" s="1"/>
  <c r="AI2" i="2"/>
  <c r="AI3" i="2" s="1"/>
  <c r="AI6" i="2" s="1"/>
  <c r="AI4" i="2"/>
  <c r="AM6" i="2"/>
  <c r="AJ6" i="2"/>
  <c r="AK12" i="2"/>
  <c r="AJ4" i="2"/>
  <c r="AM11" i="2"/>
  <c r="AF2" i="2"/>
  <c r="AF3" i="2" s="1"/>
  <c r="AL2" i="2"/>
  <c r="AL3" i="2" s="1"/>
  <c r="AK4" i="2" s="1"/>
  <c r="AH2" i="2"/>
  <c r="AH3" i="2" s="1"/>
  <c r="AO2" i="2"/>
  <c r="AO3" i="2" s="1"/>
  <c r="E21" i="1"/>
  <c r="AC22" i="1"/>
  <c r="AE18" i="1"/>
  <c r="AE19" i="1" s="1"/>
  <c r="AE20" i="1" s="1"/>
  <c r="AE21" i="1" s="1"/>
  <c r="F21" i="1"/>
  <c r="AN6" i="2" l="1"/>
  <c r="AL14" i="2"/>
  <c r="AH4" i="2"/>
  <c r="AH6" i="2"/>
  <c r="AL4" i="2"/>
  <c r="AL6" i="2"/>
  <c r="AG6" i="2"/>
  <c r="AF4" i="2"/>
  <c r="AF6" i="2"/>
  <c r="AK6" i="2"/>
  <c r="AN4" i="2"/>
  <c r="AG4" i="2"/>
  <c r="AL12" i="2"/>
  <c r="AN11" i="2"/>
  <c r="AM14" i="2" s="1"/>
  <c r="AP2" i="2"/>
  <c r="AP3" i="2" s="1"/>
  <c r="AO6" i="2" s="1"/>
  <c r="E22" i="1"/>
  <c r="AC23" i="1"/>
  <c r="C22" i="1"/>
  <c r="AE22" i="1" s="1"/>
  <c r="AS21" i="1"/>
  <c r="F22" i="1"/>
  <c r="AM12" i="2" l="1"/>
  <c r="AO4" i="2"/>
  <c r="AO11" i="2"/>
  <c r="AN14" i="2" s="1"/>
  <c r="AQ2" i="2"/>
  <c r="AQ3" i="2" s="1"/>
  <c r="AS22" i="1"/>
  <c r="E23" i="1"/>
  <c r="AC24" i="1"/>
  <c r="C23" i="1"/>
  <c r="AE23" i="1" s="1"/>
  <c r="F23" i="1"/>
  <c r="AP6" i="2" l="1"/>
  <c r="AP4" i="2"/>
  <c r="AN12" i="2"/>
  <c r="AP11" i="2"/>
  <c r="AO14" i="2" s="1"/>
  <c r="AR2" i="2"/>
  <c r="AR3" i="2" s="1"/>
  <c r="AQ6" i="2" s="1"/>
  <c r="E24" i="1"/>
  <c r="C24" i="1"/>
  <c r="AE24" i="1" s="1"/>
  <c r="AC25" i="1"/>
  <c r="AS23" i="1"/>
  <c r="F24" i="1"/>
  <c r="AQ4" i="2" l="1"/>
  <c r="AQ11" i="2"/>
  <c r="AO12" i="2"/>
  <c r="AS2" i="2"/>
  <c r="AS3" i="2" s="1"/>
  <c r="AR6" i="2" s="1"/>
  <c r="E25" i="1"/>
  <c r="C25" i="1"/>
  <c r="AE25" i="1" s="1"/>
  <c r="AC26" i="1"/>
  <c r="AS24" i="1"/>
  <c r="F25" i="1"/>
  <c r="AP12" i="2" l="1"/>
  <c r="AP14" i="2"/>
  <c r="AR4" i="2"/>
  <c r="AR11" i="2"/>
  <c r="AT2" i="2"/>
  <c r="AT3" i="2" s="1"/>
  <c r="AS6" i="2" s="1"/>
  <c r="E26" i="1"/>
  <c r="C26" i="1"/>
  <c r="AE26" i="1" s="1"/>
  <c r="AC27" i="1"/>
  <c r="AS25" i="1"/>
  <c r="F26" i="1"/>
  <c r="AQ12" i="2" l="1"/>
  <c r="AQ14" i="2"/>
  <c r="AS4" i="2"/>
  <c r="AS11" i="2"/>
  <c r="AU2" i="2"/>
  <c r="AU3" i="2" s="1"/>
  <c r="AT6" i="2" s="1"/>
  <c r="E27" i="1"/>
  <c r="AC28" i="1"/>
  <c r="C27" i="1"/>
  <c r="AE27" i="1" s="1"/>
  <c r="AS26" i="1"/>
  <c r="F27" i="1"/>
  <c r="AR14" i="2" l="1"/>
  <c r="AT4" i="2"/>
  <c r="AR12" i="2"/>
  <c r="AT11" i="2"/>
  <c r="AV2" i="2"/>
  <c r="AV3" i="2" s="1"/>
  <c r="AU6" i="2" s="1"/>
  <c r="E28" i="1"/>
  <c r="AC29" i="1"/>
  <c r="C28" i="1"/>
  <c r="AE28" i="1" s="1"/>
  <c r="AS27" i="1"/>
  <c r="F28" i="1"/>
  <c r="AS14" i="2" l="1"/>
  <c r="AU4" i="2"/>
  <c r="AU11" i="2"/>
  <c r="AT14" i="2" s="1"/>
  <c r="AS12" i="2"/>
  <c r="AW2" i="2"/>
  <c r="AW3" i="2" s="1"/>
  <c r="E29" i="1"/>
  <c r="C29" i="1"/>
  <c r="AE29" i="1" s="1"/>
  <c r="AC30" i="1"/>
  <c r="AS28" i="1"/>
  <c r="F29" i="1"/>
  <c r="AV6" i="2" l="1"/>
  <c r="AT12" i="2"/>
  <c r="AV4" i="2"/>
  <c r="AV11" i="2"/>
  <c r="AU14" i="2" s="1"/>
  <c r="AX2" i="2"/>
  <c r="AX3" i="2" s="1"/>
  <c r="AW6" i="2" s="1"/>
  <c r="E30" i="1"/>
  <c r="C30" i="1"/>
  <c r="AE30" i="1" s="1"/>
  <c r="AC31" i="1"/>
  <c r="AS29" i="1"/>
  <c r="F30" i="1"/>
  <c r="AU12" i="2" l="1"/>
  <c r="AW4" i="2"/>
  <c r="AW11" i="2"/>
  <c r="AY2" i="2"/>
  <c r="AY3" i="2" s="1"/>
  <c r="E31" i="1"/>
  <c r="C31" i="1"/>
  <c r="AE31" i="1" s="1"/>
  <c r="AC32" i="1"/>
  <c r="AS30" i="1"/>
  <c r="F31" i="1"/>
  <c r="AX6" i="2" l="1"/>
  <c r="AV14" i="2"/>
  <c r="AX4" i="2"/>
  <c r="AV12" i="2"/>
  <c r="AX11" i="2"/>
  <c r="AZ2" i="2"/>
  <c r="AZ3" i="2" s="1"/>
  <c r="E32" i="1"/>
  <c r="C32" i="1"/>
  <c r="AE32" i="1" s="1"/>
  <c r="AC33" i="1"/>
  <c r="AS31" i="1"/>
  <c r="F32" i="1"/>
  <c r="AW14" i="2" l="1"/>
  <c r="AY6" i="2"/>
  <c r="AY4" i="2"/>
  <c r="AY11" i="2"/>
  <c r="AW12" i="2"/>
  <c r="BA2" i="2"/>
  <c r="BA3" i="2" s="1"/>
  <c r="E33" i="1"/>
  <c r="C33" i="1"/>
  <c r="AE33" i="1" s="1"/>
  <c r="AC34" i="1"/>
  <c r="AS32" i="1"/>
  <c r="F33" i="1"/>
  <c r="AX12" i="2" l="1"/>
  <c r="AZ6" i="2"/>
  <c r="AX14" i="2"/>
  <c r="AZ4" i="2"/>
  <c r="AZ11" i="2"/>
  <c r="AY14" i="2" s="1"/>
  <c r="BB2" i="2"/>
  <c r="BB3" i="2" s="1"/>
  <c r="BA6" i="2" s="1"/>
  <c r="E34" i="1"/>
  <c r="AC35" i="1"/>
  <c r="C34" i="1"/>
  <c r="AE34" i="1" s="1"/>
  <c r="AS33" i="1"/>
  <c r="F34" i="1"/>
  <c r="AY12" i="2" l="1"/>
  <c r="BA4" i="2"/>
  <c r="BA11" i="2"/>
  <c r="AZ14" i="2" s="1"/>
  <c r="BC2" i="2"/>
  <c r="BC3" i="2" s="1"/>
  <c r="BB6" i="2" s="1"/>
  <c r="E35" i="1"/>
  <c r="C35" i="1"/>
  <c r="AE35" i="1" s="1"/>
  <c r="AC36" i="1"/>
  <c r="AS34" i="1"/>
  <c r="F35" i="1"/>
  <c r="BB4" i="2" l="1"/>
  <c r="AZ12" i="2"/>
  <c r="BB11" i="2"/>
  <c r="BA14" i="2" s="1"/>
  <c r="BD2" i="2"/>
  <c r="BD3" i="2" s="1"/>
  <c r="E36" i="1"/>
  <c r="C36" i="1"/>
  <c r="AE36" i="1" s="1"/>
  <c r="AC37" i="1"/>
  <c r="AS35" i="1"/>
  <c r="F36" i="1"/>
  <c r="BC6" i="2" l="1"/>
  <c r="BC4" i="2"/>
  <c r="BC11" i="2"/>
  <c r="BB14" i="2" s="1"/>
  <c r="BA12" i="2"/>
  <c r="BE2" i="2"/>
  <c r="BE3" i="2" s="1"/>
  <c r="E37" i="1"/>
  <c r="C37" i="1"/>
  <c r="AE37" i="1" s="1"/>
  <c r="AC38" i="1"/>
  <c r="AS36" i="1"/>
  <c r="F37" i="1"/>
  <c r="BD6" i="2" l="1"/>
  <c r="BD4" i="2"/>
  <c r="BD11" i="2"/>
  <c r="BB12" i="2"/>
  <c r="BF2" i="2"/>
  <c r="BF3" i="2" s="1"/>
  <c r="E38" i="1"/>
  <c r="C38" i="1"/>
  <c r="AE38" i="1" s="1"/>
  <c r="AC39" i="1"/>
  <c r="AS37" i="1"/>
  <c r="F38" i="1"/>
  <c r="BE6" i="2" l="1"/>
  <c r="BC14" i="2"/>
  <c r="BE4" i="2"/>
  <c r="BE11" i="2"/>
  <c r="BC12" i="2"/>
  <c r="BG2" i="2"/>
  <c r="BG3" i="2" s="1"/>
  <c r="E39" i="1"/>
  <c r="C39" i="1"/>
  <c r="AE39" i="1" s="1"/>
  <c r="AC40" i="1"/>
  <c r="AS38" i="1"/>
  <c r="F39" i="1"/>
  <c r="BD14" i="2" l="1"/>
  <c r="BF6" i="2"/>
  <c r="BF4" i="2"/>
  <c r="BF11" i="2"/>
  <c r="BD12" i="2"/>
  <c r="BH2" i="2"/>
  <c r="BH3" i="2" s="1"/>
  <c r="E40" i="1"/>
  <c r="C40" i="1"/>
  <c r="AE40" i="1" s="1"/>
  <c r="AC41" i="1"/>
  <c r="AS39" i="1"/>
  <c r="F40" i="1"/>
  <c r="BG6" i="2" l="1"/>
  <c r="BE12" i="2"/>
  <c r="BE14" i="2"/>
  <c r="BG4" i="2"/>
  <c r="BG11" i="2"/>
  <c r="BI2" i="2"/>
  <c r="BI3" i="2" s="1"/>
  <c r="E41" i="1"/>
  <c r="C41" i="1"/>
  <c r="AE41" i="1" s="1"/>
  <c r="AC42" i="1"/>
  <c r="AS40" i="1"/>
  <c r="F41" i="1"/>
  <c r="BF12" i="2" l="1"/>
  <c r="BF14" i="2"/>
  <c r="BH6" i="2"/>
  <c r="BH4" i="2"/>
  <c r="BH11" i="2"/>
  <c r="BJ2" i="2"/>
  <c r="BJ3" i="2" s="1"/>
  <c r="E42" i="1"/>
  <c r="C42" i="1"/>
  <c r="AE42" i="1" s="1"/>
  <c r="AC43" i="1"/>
  <c r="AS41" i="1"/>
  <c r="F42" i="1"/>
  <c r="BG12" i="2" l="1"/>
  <c r="BI6" i="2"/>
  <c r="BG14" i="2"/>
  <c r="BI4" i="2"/>
  <c r="BI11" i="2"/>
  <c r="BK2" i="2"/>
  <c r="BK3" i="2" s="1"/>
  <c r="BJ6" i="2" s="1"/>
  <c r="E43" i="1"/>
  <c r="AC44" i="1"/>
  <c r="C43" i="1"/>
  <c r="AE43" i="1" s="1"/>
  <c r="AS42" i="1"/>
  <c r="F43" i="1"/>
  <c r="BH14" i="2" l="1"/>
  <c r="BJ4" i="2"/>
  <c r="BH12" i="2"/>
  <c r="BJ11" i="2"/>
  <c r="BL2" i="2"/>
  <c r="BL3" i="2" s="1"/>
  <c r="BK6" i="2" s="1"/>
  <c r="E44" i="1"/>
  <c r="C44" i="1"/>
  <c r="AE44" i="1" s="1"/>
  <c r="AC45" i="1"/>
  <c r="AS43" i="1"/>
  <c r="F44" i="1"/>
  <c r="BI14" i="2" l="1"/>
  <c r="BK4" i="2"/>
  <c r="BK11" i="2"/>
  <c r="BJ14" i="2" s="1"/>
  <c r="BI12" i="2"/>
  <c r="BM2" i="2"/>
  <c r="BM3" i="2" s="1"/>
  <c r="E45" i="1"/>
  <c r="C45" i="1"/>
  <c r="AE45" i="1" s="1"/>
  <c r="AC46" i="1"/>
  <c r="AS44" i="1"/>
  <c r="F45" i="1"/>
  <c r="BJ12" i="2" l="1"/>
  <c r="BL6" i="2"/>
  <c r="BL4" i="2"/>
  <c r="BL11" i="2"/>
  <c r="BN2" i="2"/>
  <c r="BN3" i="2" s="1"/>
  <c r="AS45" i="1"/>
  <c r="E46" i="1"/>
  <c r="C46" i="1"/>
  <c r="AE46" i="1" s="1"/>
  <c r="AC47" i="1"/>
  <c r="F46" i="1"/>
  <c r="BK12" i="2" l="1"/>
  <c r="BK14" i="2"/>
  <c r="BM6" i="2"/>
  <c r="BM4" i="2"/>
  <c r="BM11" i="2"/>
  <c r="BL14" i="2" s="1"/>
  <c r="BO2" i="2"/>
  <c r="BO3" i="2" s="1"/>
  <c r="E47" i="1"/>
  <c r="C47" i="1"/>
  <c r="AE47" i="1" s="1"/>
  <c r="AC48" i="1"/>
  <c r="AS46" i="1"/>
  <c r="F47" i="1"/>
  <c r="BN6" i="2" l="1"/>
  <c r="BN4" i="2"/>
  <c r="BL12" i="2"/>
  <c r="BN11" i="2"/>
  <c r="BP2" i="2"/>
  <c r="BP3" i="2" s="1"/>
  <c r="E48" i="1"/>
  <c r="C48" i="1"/>
  <c r="AE48" i="1" s="1"/>
  <c r="AC49" i="1"/>
  <c r="AS47" i="1"/>
  <c r="F48" i="1"/>
  <c r="BM14" i="2" l="1"/>
  <c r="BO6" i="2"/>
  <c r="BO4" i="2"/>
  <c r="BO11" i="2"/>
  <c r="BN14" i="2" s="1"/>
  <c r="BM12" i="2"/>
  <c r="BQ2" i="2"/>
  <c r="BQ3" i="2" s="1"/>
  <c r="E49" i="1"/>
  <c r="F49" i="1" s="1"/>
  <c r="AC50" i="1"/>
  <c r="C49" i="1"/>
  <c r="AE49" i="1" s="1"/>
  <c r="AS48" i="1"/>
  <c r="BN12" i="2" l="1"/>
  <c r="BP6" i="2"/>
  <c r="BP4" i="2"/>
  <c r="BP11" i="2"/>
  <c r="BO14" i="2" s="1"/>
  <c r="BR2" i="2"/>
  <c r="BR3" i="2" s="1"/>
  <c r="E50" i="1"/>
  <c r="F50" i="1" s="1"/>
  <c r="AC51" i="1"/>
  <c r="C50" i="1"/>
  <c r="AE50" i="1" s="1"/>
  <c r="AS49" i="1"/>
  <c r="BQ6" i="2" l="1"/>
  <c r="BO12" i="2"/>
  <c r="BQ4" i="2"/>
  <c r="BQ11" i="2"/>
  <c r="BS2" i="2"/>
  <c r="BS3" i="2" s="1"/>
  <c r="BR6" i="2" s="1"/>
  <c r="E51" i="1"/>
  <c r="F51" i="1" s="1"/>
  <c r="C51" i="1"/>
  <c r="AE51" i="1" s="1"/>
  <c r="AC52" i="1"/>
  <c r="AS50" i="1"/>
  <c r="BP14" i="2" l="1"/>
  <c r="BR4" i="2"/>
  <c r="BP12" i="2"/>
  <c r="BR11" i="2"/>
  <c r="BT2" i="2"/>
  <c r="BT3" i="2" s="1"/>
  <c r="E52" i="1"/>
  <c r="F52" i="1" s="1"/>
  <c r="C52" i="1"/>
  <c r="AE52" i="1" s="1"/>
  <c r="AC53" i="1"/>
  <c r="AS51" i="1"/>
  <c r="BQ14" i="2" l="1"/>
  <c r="BS6" i="2"/>
  <c r="BS4" i="2"/>
  <c r="BS11" i="2"/>
  <c r="BQ12" i="2"/>
  <c r="BU2" i="2"/>
  <c r="BU3" i="2" s="1"/>
  <c r="E53" i="1"/>
  <c r="F53" i="1" s="1"/>
  <c r="AC54" i="1"/>
  <c r="C53" i="1"/>
  <c r="AE53" i="1" s="1"/>
  <c r="AS52" i="1"/>
  <c r="BT6" i="2" l="1"/>
  <c r="BR14" i="2"/>
  <c r="BT4" i="2"/>
  <c r="BT11" i="2"/>
  <c r="BS14" i="2" s="1"/>
  <c r="BR12" i="2"/>
  <c r="BV2" i="2"/>
  <c r="BV3" i="2" s="1"/>
  <c r="E54" i="1"/>
  <c r="F54" i="1" s="1"/>
  <c r="AC55" i="1"/>
  <c r="C54" i="1"/>
  <c r="AE54" i="1" s="1"/>
  <c r="AS53" i="1"/>
  <c r="BU6" i="2" l="1"/>
  <c r="BU4" i="2"/>
  <c r="BU11" i="2"/>
  <c r="BS12" i="2"/>
  <c r="BW2" i="2"/>
  <c r="BW3" i="2" s="1"/>
  <c r="E55" i="1"/>
  <c r="F55" i="1" s="1"/>
  <c r="C55" i="1"/>
  <c r="AE55" i="1" s="1"/>
  <c r="AC56" i="1"/>
  <c r="AS54" i="1"/>
  <c r="BT14" i="2" l="1"/>
  <c r="BV6" i="2"/>
  <c r="BV4" i="2"/>
  <c r="BV11" i="2"/>
  <c r="BT12" i="2"/>
  <c r="BX2" i="2"/>
  <c r="BX3" i="2" s="1"/>
  <c r="E56" i="1"/>
  <c r="F56" i="1" s="1"/>
  <c r="C56" i="1"/>
  <c r="AE56" i="1" s="1"/>
  <c r="AC57" i="1"/>
  <c r="AS55" i="1"/>
  <c r="BW6" i="2" l="1"/>
  <c r="BU14" i="2"/>
  <c r="BW4" i="2"/>
  <c r="BW11" i="2"/>
  <c r="BV14" i="2" s="1"/>
  <c r="BU12" i="2"/>
  <c r="BY2" i="2"/>
  <c r="BY3" i="2" s="1"/>
  <c r="E57" i="1"/>
  <c r="F57" i="1" s="1"/>
  <c r="AC58" i="1"/>
  <c r="C57" i="1"/>
  <c r="AE57" i="1" s="1"/>
  <c r="AS56" i="1"/>
  <c r="BX6" i="2" l="1"/>
  <c r="BX4" i="2"/>
  <c r="BX11" i="2"/>
  <c r="BV12" i="2"/>
  <c r="BZ2" i="2"/>
  <c r="BZ3" i="2" s="1"/>
  <c r="BY6" i="2" s="1"/>
  <c r="E58" i="1"/>
  <c r="F58" i="1" s="1"/>
  <c r="AC59" i="1"/>
  <c r="C58" i="1"/>
  <c r="AE58" i="1" s="1"/>
  <c r="AS57" i="1"/>
  <c r="BW14" i="2" l="1"/>
  <c r="BY4" i="2"/>
  <c r="BY11" i="2"/>
  <c r="BW12" i="2"/>
  <c r="CA2" i="2"/>
  <c r="CA3" i="2" s="1"/>
  <c r="E59" i="1"/>
  <c r="F59" i="1" s="1"/>
  <c r="C59" i="1"/>
  <c r="AE59" i="1" s="1"/>
  <c r="AC60" i="1"/>
  <c r="AS58" i="1"/>
  <c r="BX14" i="2" l="1"/>
  <c r="BZ6" i="2"/>
  <c r="BZ4" i="2"/>
  <c r="BZ11" i="2"/>
  <c r="BX12" i="2"/>
  <c r="CB2" i="2"/>
  <c r="CB3" i="2" s="1"/>
  <c r="CA6" i="2" s="1"/>
  <c r="E60" i="1"/>
  <c r="F60" i="1" s="1"/>
  <c r="C60" i="1"/>
  <c r="AE60" i="1" s="1"/>
  <c r="AC61" i="1"/>
  <c r="AS59" i="1"/>
  <c r="CB4" i="2" l="1"/>
  <c r="CB6" i="2"/>
  <c r="AE7" i="2" s="1"/>
  <c r="BY14" i="2"/>
  <c r="CA4" i="2"/>
  <c r="CA11" i="2"/>
  <c r="CB11" i="2"/>
  <c r="BY12" i="2"/>
  <c r="E61" i="1"/>
  <c r="F61" i="1" s="1"/>
  <c r="AC62" i="1"/>
  <c r="C61" i="1"/>
  <c r="AE61" i="1" s="1"/>
  <c r="AS60" i="1"/>
  <c r="CB12" i="2" l="1"/>
  <c r="CB14" i="2"/>
  <c r="CA14" i="2"/>
  <c r="BZ14" i="2"/>
  <c r="AE5" i="2"/>
  <c r="CA12" i="2"/>
  <c r="BZ12" i="2"/>
  <c r="E62" i="1"/>
  <c r="F62" i="1" s="1"/>
  <c r="AC63" i="1"/>
  <c r="C62" i="1"/>
  <c r="AE62" i="1" s="1"/>
  <c r="AS61" i="1"/>
  <c r="AE13" i="2" l="1"/>
  <c r="AE15" i="2"/>
  <c r="AE17" i="2"/>
  <c r="C4" i="2" s="1"/>
  <c r="E63" i="1"/>
  <c r="F63" i="1" s="1"/>
  <c r="C63" i="1"/>
  <c r="AE63" i="1" s="1"/>
  <c r="AC64" i="1"/>
  <c r="AS62" i="1"/>
  <c r="E64" i="1" l="1"/>
  <c r="F64" i="1" s="1"/>
  <c r="C64" i="1"/>
  <c r="AE64" i="1" s="1"/>
  <c r="AC65" i="1"/>
  <c r="AS63" i="1"/>
  <c r="E65" i="1" l="1"/>
  <c r="F65" i="1" s="1"/>
  <c r="AC66" i="1"/>
  <c r="C65" i="1"/>
  <c r="AE65" i="1" s="1"/>
  <c r="AS64" i="1"/>
  <c r="E66" i="1" l="1"/>
  <c r="F66" i="1" s="1"/>
  <c r="AC67" i="1"/>
  <c r="C66" i="1"/>
  <c r="AE66" i="1" s="1"/>
  <c r="AS65" i="1"/>
  <c r="E67" i="1" l="1"/>
  <c r="F67" i="1" s="1"/>
  <c r="C67" i="1"/>
  <c r="AE67" i="1" s="1"/>
  <c r="AC68" i="1"/>
  <c r="AS66" i="1"/>
  <c r="E68" i="1" l="1"/>
  <c r="F68" i="1" s="1"/>
  <c r="C68" i="1"/>
  <c r="AE68" i="1" s="1"/>
  <c r="AC69" i="1"/>
  <c r="AS67" i="1"/>
  <c r="E69" i="1" l="1"/>
  <c r="F69" i="1" s="1"/>
  <c r="AC70" i="1"/>
  <c r="C69" i="1"/>
  <c r="AE69" i="1" s="1"/>
  <c r="AS68" i="1"/>
  <c r="E70" i="1" l="1"/>
  <c r="F70" i="1" s="1"/>
  <c r="AC71" i="1"/>
  <c r="C70" i="1"/>
  <c r="AE70" i="1" s="1"/>
  <c r="AS69" i="1"/>
  <c r="E71" i="1" l="1"/>
  <c r="F71" i="1" s="1"/>
  <c r="C71" i="1"/>
  <c r="AE71" i="1" s="1"/>
  <c r="AC72" i="1"/>
  <c r="AS70" i="1"/>
  <c r="E72" i="1" l="1"/>
  <c r="F72" i="1" s="1"/>
  <c r="C72" i="1"/>
  <c r="AE72" i="1" s="1"/>
  <c r="AC73" i="1"/>
  <c r="AS71" i="1"/>
  <c r="E73" i="1" l="1"/>
  <c r="F73" i="1" s="1"/>
  <c r="AC74" i="1"/>
  <c r="C73" i="1"/>
  <c r="AE73" i="1" s="1"/>
  <c r="AS72" i="1"/>
  <c r="E74" i="1" l="1"/>
  <c r="F74" i="1" s="1"/>
  <c r="AC75" i="1"/>
  <c r="C74" i="1"/>
  <c r="AE74" i="1" s="1"/>
  <c r="AS73" i="1"/>
  <c r="E75" i="1" l="1"/>
  <c r="F75" i="1" s="1"/>
  <c r="C75" i="1"/>
  <c r="AE75" i="1" s="1"/>
  <c r="AC76" i="1"/>
  <c r="AS74" i="1"/>
  <c r="E76" i="1" l="1"/>
  <c r="F76" i="1" s="1"/>
  <c r="C76" i="1"/>
  <c r="AE76" i="1" s="1"/>
  <c r="AC77" i="1"/>
  <c r="AS75" i="1"/>
  <c r="E77" i="1" l="1"/>
  <c r="F77" i="1" s="1"/>
  <c r="C77" i="1"/>
  <c r="AE77" i="1" s="1"/>
  <c r="AC78" i="1"/>
  <c r="AS76" i="1"/>
  <c r="E78" i="1" l="1"/>
  <c r="F78" i="1" s="1"/>
  <c r="C78" i="1"/>
  <c r="AE78" i="1" s="1"/>
  <c r="AC79" i="1"/>
  <c r="AS77" i="1"/>
  <c r="E79" i="1" l="1"/>
  <c r="F79" i="1" s="1"/>
  <c r="C79" i="1"/>
  <c r="AE79" i="1" s="1"/>
  <c r="AC80" i="1"/>
  <c r="AS78" i="1"/>
  <c r="E80" i="1" l="1"/>
  <c r="F80" i="1" s="1"/>
  <c r="C80" i="1"/>
  <c r="AE80" i="1" s="1"/>
  <c r="AC81" i="1"/>
  <c r="AS79" i="1"/>
  <c r="E81" i="1" l="1"/>
  <c r="F81" i="1" s="1"/>
  <c r="C81" i="1"/>
  <c r="AE81" i="1" s="1"/>
  <c r="AC82" i="1"/>
  <c r="AS80" i="1"/>
  <c r="E82" i="1" l="1"/>
  <c r="F82" i="1" s="1"/>
  <c r="AC83" i="1"/>
  <c r="C82" i="1"/>
  <c r="AE82" i="1" s="1"/>
  <c r="AS81" i="1"/>
  <c r="E83" i="1" l="1"/>
  <c r="F83" i="1" s="1"/>
  <c r="C83" i="1"/>
  <c r="AE83" i="1" s="1"/>
  <c r="AC84" i="1"/>
  <c r="AS82" i="1"/>
  <c r="E84" i="1" l="1"/>
  <c r="F84" i="1" s="1"/>
  <c r="C84" i="1"/>
  <c r="AE84" i="1" s="1"/>
  <c r="AC85" i="1"/>
  <c r="AS83" i="1"/>
  <c r="E85" i="1" l="1"/>
  <c r="F85" i="1" s="1"/>
  <c r="C85" i="1"/>
  <c r="AE85" i="1" s="1"/>
  <c r="AC86" i="1"/>
  <c r="AS84" i="1"/>
  <c r="E86" i="1" l="1"/>
  <c r="F86" i="1" s="1"/>
  <c r="C86" i="1"/>
  <c r="AE86" i="1" s="1"/>
  <c r="AC87" i="1"/>
  <c r="AS85" i="1"/>
  <c r="E87" i="1" l="1"/>
  <c r="F87" i="1" s="1"/>
  <c r="C87" i="1"/>
  <c r="AE87" i="1" s="1"/>
  <c r="AC88" i="1"/>
  <c r="AS86" i="1"/>
  <c r="E88" i="1" l="1"/>
  <c r="F88" i="1" s="1"/>
  <c r="AC89" i="1"/>
  <c r="C88" i="1"/>
  <c r="AE88" i="1" s="1"/>
  <c r="AS87" i="1"/>
  <c r="E89" i="1" l="1"/>
  <c r="AC90" i="1"/>
  <c r="C89" i="1"/>
  <c r="AE89" i="1" s="1"/>
  <c r="AS88" i="1"/>
  <c r="E90" i="1" l="1"/>
  <c r="C90" i="1"/>
  <c r="AE90" i="1" s="1"/>
  <c r="AC91" i="1"/>
  <c r="AS89" i="1"/>
  <c r="F89" i="1"/>
  <c r="AS90" i="1" l="1"/>
  <c r="E91" i="1"/>
  <c r="AC92" i="1"/>
  <c r="C91" i="1"/>
  <c r="AE91" i="1" s="1"/>
  <c r="F90" i="1"/>
  <c r="AS91" i="1" l="1"/>
  <c r="E92" i="1"/>
  <c r="C92" i="1"/>
  <c r="AE92" i="1" s="1"/>
  <c r="AC93" i="1"/>
  <c r="F91" i="1"/>
  <c r="AS92" i="1" l="1"/>
  <c r="E93" i="1"/>
  <c r="C93" i="1"/>
  <c r="AE93" i="1" s="1"/>
  <c r="AC94" i="1"/>
  <c r="F92" i="1"/>
  <c r="AS93" i="1" l="1"/>
  <c r="E94" i="1"/>
  <c r="C94" i="1"/>
  <c r="AE94" i="1" s="1"/>
  <c r="AC95" i="1"/>
  <c r="F93" i="1"/>
  <c r="AS94" i="1" l="1"/>
  <c r="E95" i="1"/>
  <c r="C95" i="1"/>
  <c r="AE95" i="1" s="1"/>
  <c r="AC96" i="1"/>
  <c r="F94" i="1"/>
  <c r="AS95" i="1" l="1"/>
  <c r="E96" i="1"/>
  <c r="C96" i="1"/>
  <c r="AE96" i="1" s="1"/>
  <c r="AC97" i="1"/>
  <c r="F95" i="1"/>
  <c r="AS96" i="1" l="1"/>
  <c r="E97" i="1"/>
  <c r="C97" i="1"/>
  <c r="AE97" i="1" s="1"/>
  <c r="AC98" i="1"/>
  <c r="F96" i="1"/>
  <c r="AS97" i="1" l="1"/>
  <c r="E98" i="1"/>
  <c r="C98" i="1"/>
  <c r="AE98" i="1" s="1"/>
  <c r="AC99" i="1"/>
  <c r="F97" i="1"/>
  <c r="AS98" i="1" l="1"/>
  <c r="E99" i="1"/>
  <c r="C99" i="1"/>
  <c r="AE99" i="1" s="1"/>
  <c r="AC100" i="1"/>
  <c r="F98" i="1"/>
  <c r="AS99" i="1" l="1"/>
  <c r="E100" i="1"/>
  <c r="C100" i="1"/>
  <c r="AE100" i="1" s="1"/>
  <c r="AC101" i="1"/>
  <c r="F99" i="1"/>
  <c r="AS100" i="1" l="1"/>
  <c r="E101" i="1"/>
  <c r="C101" i="1"/>
  <c r="AE101" i="1" s="1"/>
  <c r="AC102" i="1"/>
  <c r="F100" i="1"/>
  <c r="AS101" i="1" l="1"/>
  <c r="E102" i="1"/>
  <c r="AC103" i="1"/>
  <c r="C102" i="1"/>
  <c r="AE102" i="1" s="1"/>
  <c r="F101" i="1"/>
  <c r="AS102" i="1" l="1"/>
  <c r="E103" i="1"/>
  <c r="C103" i="1"/>
  <c r="AE103" i="1" s="1"/>
  <c r="AC104" i="1"/>
  <c r="F102" i="1"/>
  <c r="AS103" i="1" l="1"/>
  <c r="E104" i="1"/>
  <c r="C104" i="1"/>
  <c r="AE104" i="1" s="1"/>
  <c r="AC105" i="1"/>
  <c r="F103" i="1"/>
  <c r="AS104" i="1" l="1"/>
  <c r="E105" i="1"/>
  <c r="C105" i="1"/>
  <c r="AE105" i="1" s="1"/>
  <c r="AC106" i="1"/>
  <c r="F104" i="1"/>
  <c r="AS105" i="1" l="1"/>
  <c r="E106" i="1"/>
  <c r="C106" i="1"/>
  <c r="AE106" i="1" s="1"/>
  <c r="AC107" i="1"/>
  <c r="F105" i="1"/>
  <c r="AS106" i="1" l="1"/>
  <c r="E107" i="1"/>
  <c r="C107" i="1"/>
  <c r="AE107" i="1" s="1"/>
  <c r="AC108" i="1"/>
  <c r="F106" i="1"/>
  <c r="AS107" i="1" l="1"/>
  <c r="E108" i="1"/>
  <c r="C108" i="1"/>
  <c r="AE108" i="1" s="1"/>
  <c r="AC109" i="1"/>
  <c r="F107" i="1"/>
  <c r="AS108" i="1" l="1"/>
  <c r="E109" i="1"/>
  <c r="C109" i="1"/>
  <c r="AE109" i="1" s="1"/>
  <c r="AC110" i="1"/>
  <c r="F108" i="1"/>
  <c r="AS109" i="1" l="1"/>
  <c r="E110" i="1"/>
  <c r="C110" i="1"/>
  <c r="AE110" i="1" s="1"/>
  <c r="AC111" i="1"/>
  <c r="F109" i="1"/>
  <c r="AS110" i="1" l="1"/>
  <c r="E111" i="1"/>
  <c r="C111" i="1"/>
  <c r="AE111" i="1" s="1"/>
  <c r="AC112" i="1"/>
  <c r="F110" i="1"/>
  <c r="AS111" i="1" l="1"/>
  <c r="E112" i="1"/>
  <c r="C112" i="1"/>
  <c r="AE112" i="1" s="1"/>
  <c r="AC113" i="1"/>
  <c r="F111" i="1"/>
  <c r="AS112" i="1" l="1"/>
  <c r="E113" i="1"/>
  <c r="C113" i="1"/>
  <c r="AE113" i="1" s="1"/>
  <c r="AC114" i="1"/>
  <c r="F112" i="1"/>
  <c r="AS113" i="1" l="1"/>
  <c r="E114" i="1"/>
  <c r="C114" i="1"/>
  <c r="AE114" i="1" s="1"/>
  <c r="AC115" i="1"/>
  <c r="F113" i="1"/>
  <c r="AS114" i="1" l="1"/>
  <c r="E115" i="1"/>
  <c r="C115" i="1"/>
  <c r="AE115" i="1" s="1"/>
  <c r="AC116" i="1"/>
  <c r="F114" i="1"/>
  <c r="AS115" i="1" l="1"/>
  <c r="E116" i="1"/>
  <c r="C116" i="1"/>
  <c r="AE116" i="1" s="1"/>
  <c r="AC117" i="1"/>
  <c r="F115" i="1"/>
  <c r="AS116" i="1" l="1"/>
  <c r="E117" i="1"/>
  <c r="C117" i="1"/>
  <c r="AE117" i="1" s="1"/>
  <c r="AC118" i="1"/>
  <c r="F116" i="1"/>
  <c r="AS117" i="1" l="1"/>
  <c r="E118" i="1"/>
  <c r="C118" i="1"/>
  <c r="AE118" i="1" s="1"/>
  <c r="AC119" i="1"/>
  <c r="F117" i="1"/>
  <c r="AS118" i="1" l="1"/>
  <c r="E119" i="1"/>
  <c r="C119" i="1"/>
  <c r="AE119" i="1" s="1"/>
  <c r="AC120" i="1"/>
  <c r="F118" i="1"/>
  <c r="AS119" i="1" l="1"/>
  <c r="E120" i="1"/>
  <c r="C120" i="1"/>
  <c r="AE120" i="1" s="1"/>
  <c r="AC121" i="1"/>
  <c r="F119" i="1"/>
  <c r="AS120" i="1" l="1"/>
  <c r="E121" i="1"/>
  <c r="C121" i="1"/>
  <c r="AE121" i="1" s="1"/>
  <c r="AC122" i="1"/>
  <c r="F120" i="1"/>
  <c r="AS121" i="1" l="1"/>
  <c r="E122" i="1"/>
  <c r="C122" i="1"/>
  <c r="AE122" i="1" s="1"/>
  <c r="AC123" i="1"/>
  <c r="F121" i="1"/>
  <c r="AS122" i="1" l="1"/>
  <c r="E123" i="1"/>
  <c r="C123" i="1"/>
  <c r="AE123" i="1" s="1"/>
  <c r="AC124" i="1"/>
  <c r="F122" i="1"/>
  <c r="AS123" i="1" l="1"/>
  <c r="E124" i="1"/>
  <c r="C124" i="1"/>
  <c r="AE124" i="1" s="1"/>
  <c r="AC125" i="1"/>
  <c r="F123" i="1"/>
  <c r="AS124" i="1" l="1"/>
  <c r="E125" i="1"/>
  <c r="C125" i="1"/>
  <c r="AE125" i="1" s="1"/>
  <c r="AC126" i="1"/>
  <c r="F124" i="1"/>
  <c r="AS125" i="1" l="1"/>
  <c r="E126" i="1"/>
  <c r="C126" i="1"/>
  <c r="AE126" i="1" s="1"/>
  <c r="AC127" i="1"/>
  <c r="F125" i="1"/>
  <c r="AS126" i="1" l="1"/>
  <c r="E127" i="1"/>
  <c r="C127" i="1"/>
  <c r="AE127" i="1" s="1"/>
  <c r="AC128" i="1"/>
  <c r="F126" i="1"/>
  <c r="AS127" i="1" l="1"/>
  <c r="E128" i="1"/>
  <c r="C128" i="1"/>
  <c r="AE128" i="1" s="1"/>
  <c r="AC129" i="1"/>
  <c r="F127" i="1"/>
  <c r="AS128" i="1" l="1"/>
  <c r="E129" i="1"/>
  <c r="C129" i="1"/>
  <c r="AE129" i="1" s="1"/>
  <c r="AC130" i="1"/>
  <c r="F128" i="1"/>
  <c r="AS129" i="1" l="1"/>
  <c r="E130" i="1"/>
  <c r="C130" i="1"/>
  <c r="AE130" i="1" s="1"/>
  <c r="AC131" i="1"/>
  <c r="F129" i="1"/>
  <c r="AS130" i="1" l="1"/>
  <c r="E131" i="1"/>
  <c r="C131" i="1"/>
  <c r="AE131" i="1" s="1"/>
  <c r="AC132" i="1"/>
  <c r="F130" i="1"/>
  <c r="AS131" i="1" l="1"/>
  <c r="E132" i="1"/>
  <c r="C132" i="1"/>
  <c r="AE132" i="1" s="1"/>
  <c r="AC133" i="1"/>
  <c r="F131" i="1"/>
  <c r="AS132" i="1" l="1"/>
  <c r="E133" i="1"/>
  <c r="C133" i="1"/>
  <c r="AE133" i="1" s="1"/>
  <c r="AC134" i="1"/>
  <c r="F132" i="1"/>
  <c r="AS133" i="1" l="1"/>
  <c r="E134" i="1"/>
  <c r="C134" i="1"/>
  <c r="AE134" i="1" s="1"/>
  <c r="AC135" i="1"/>
  <c r="F133" i="1"/>
  <c r="AS134" i="1" l="1"/>
  <c r="E135" i="1"/>
  <c r="C135" i="1"/>
  <c r="AE135" i="1" s="1"/>
  <c r="AC136" i="1"/>
  <c r="F134" i="1"/>
  <c r="AS135" i="1" l="1"/>
  <c r="E136" i="1"/>
  <c r="C136" i="1"/>
  <c r="AE136" i="1" s="1"/>
  <c r="AC137" i="1"/>
  <c r="F135" i="1"/>
  <c r="AS136" i="1" l="1"/>
  <c r="E137" i="1"/>
  <c r="C137" i="1"/>
  <c r="AE137" i="1" s="1"/>
  <c r="AC138" i="1"/>
  <c r="F136" i="1"/>
  <c r="AS137" i="1" l="1"/>
  <c r="E138" i="1"/>
  <c r="C138" i="1"/>
  <c r="AE138" i="1" s="1"/>
  <c r="AC139" i="1"/>
  <c r="F137" i="1"/>
  <c r="AS138" i="1" l="1"/>
  <c r="E139" i="1"/>
  <c r="C139" i="1"/>
  <c r="AE139" i="1" s="1"/>
  <c r="AC140" i="1"/>
  <c r="F138" i="1"/>
  <c r="AS139" i="1" l="1"/>
  <c r="E140" i="1"/>
  <c r="C140" i="1"/>
  <c r="AE140" i="1" s="1"/>
  <c r="AC141" i="1"/>
  <c r="F139" i="1"/>
  <c r="AS140" i="1" l="1"/>
  <c r="E141" i="1"/>
  <c r="C141" i="1"/>
  <c r="AE141" i="1" s="1"/>
  <c r="AC142" i="1"/>
  <c r="F140" i="1"/>
  <c r="AS141" i="1" l="1"/>
  <c r="E142" i="1"/>
  <c r="C142" i="1"/>
  <c r="AE142" i="1" s="1"/>
  <c r="AC143" i="1"/>
  <c r="F141" i="1"/>
  <c r="AS142" i="1" l="1"/>
  <c r="E143" i="1"/>
  <c r="C143" i="1"/>
  <c r="AE143" i="1" s="1"/>
  <c r="AC144" i="1"/>
  <c r="F142" i="1"/>
  <c r="AS143" i="1" l="1"/>
  <c r="E144" i="1"/>
  <c r="C144" i="1"/>
  <c r="AE144" i="1" s="1"/>
  <c r="AC145" i="1"/>
  <c r="F143" i="1"/>
  <c r="AS144" i="1" l="1"/>
  <c r="E145" i="1"/>
  <c r="C145" i="1"/>
  <c r="AE145" i="1" s="1"/>
  <c r="AC146" i="1"/>
  <c r="F144" i="1"/>
  <c r="AS145" i="1" l="1"/>
  <c r="E146" i="1"/>
  <c r="C146" i="1"/>
  <c r="AE146" i="1" s="1"/>
  <c r="AC147" i="1"/>
  <c r="F145" i="1"/>
  <c r="AS146" i="1" l="1"/>
  <c r="E147" i="1"/>
  <c r="C147" i="1"/>
  <c r="AE147" i="1" s="1"/>
  <c r="AC148" i="1"/>
  <c r="F146" i="1"/>
  <c r="AS147" i="1" l="1"/>
  <c r="E148" i="1"/>
  <c r="C148" i="1"/>
  <c r="AE148" i="1" s="1"/>
  <c r="AC149" i="1"/>
  <c r="F147" i="1"/>
  <c r="AS148" i="1" l="1"/>
  <c r="E149" i="1"/>
  <c r="C149" i="1"/>
  <c r="AE149" i="1" s="1"/>
  <c r="AC150" i="1"/>
  <c r="F148" i="1"/>
  <c r="AS149" i="1" l="1"/>
  <c r="E150" i="1"/>
  <c r="C150" i="1"/>
  <c r="AE150" i="1" s="1"/>
  <c r="AC151" i="1"/>
  <c r="F149" i="1"/>
  <c r="AS150" i="1" l="1"/>
  <c r="E151" i="1"/>
  <c r="C151" i="1"/>
  <c r="AE151" i="1" s="1"/>
  <c r="AC152" i="1"/>
  <c r="F150" i="1"/>
  <c r="AS151" i="1" l="1"/>
  <c r="E152" i="1"/>
  <c r="C152" i="1"/>
  <c r="AE152" i="1" s="1"/>
  <c r="AC153" i="1"/>
  <c r="F151" i="1"/>
  <c r="AS152" i="1" l="1"/>
  <c r="E153" i="1"/>
  <c r="C153" i="1"/>
  <c r="AE153" i="1" s="1"/>
  <c r="AC154" i="1"/>
  <c r="F152" i="1"/>
  <c r="AS153" i="1" l="1"/>
  <c r="E154" i="1"/>
  <c r="C154" i="1"/>
  <c r="AE154" i="1" s="1"/>
  <c r="AC155" i="1"/>
  <c r="F153" i="1"/>
  <c r="AS154" i="1" l="1"/>
  <c r="E155" i="1"/>
  <c r="C155" i="1"/>
  <c r="AE155" i="1" s="1"/>
  <c r="AC156" i="1"/>
  <c r="F154" i="1"/>
  <c r="AS155" i="1" l="1"/>
  <c r="E156" i="1"/>
  <c r="C156" i="1"/>
  <c r="AE156" i="1" s="1"/>
  <c r="AC157" i="1"/>
  <c r="F155" i="1"/>
  <c r="AS156" i="1" l="1"/>
  <c r="E157" i="1"/>
  <c r="C157" i="1"/>
  <c r="AE157" i="1" s="1"/>
  <c r="AC158" i="1"/>
  <c r="F156" i="1"/>
  <c r="AS157" i="1" l="1"/>
  <c r="E158" i="1"/>
  <c r="C158" i="1"/>
  <c r="AE158" i="1" s="1"/>
  <c r="AC159" i="1"/>
  <c r="F157" i="1"/>
  <c r="AS158" i="1" l="1"/>
  <c r="E159" i="1"/>
  <c r="C159" i="1"/>
  <c r="AE159" i="1" s="1"/>
  <c r="AC160" i="1"/>
  <c r="F158" i="1"/>
  <c r="AS159" i="1" l="1"/>
  <c r="E160" i="1"/>
  <c r="C160" i="1"/>
  <c r="AE160" i="1" s="1"/>
  <c r="AC161" i="1"/>
  <c r="F159" i="1"/>
  <c r="AS160" i="1" l="1"/>
  <c r="E161" i="1"/>
  <c r="C161" i="1"/>
  <c r="AE161" i="1" s="1"/>
  <c r="AC162" i="1"/>
  <c r="F160" i="1"/>
  <c r="AS161" i="1" l="1"/>
  <c r="E162" i="1"/>
  <c r="C162" i="1"/>
  <c r="AE162" i="1" s="1"/>
  <c r="AC163" i="1"/>
  <c r="F161" i="1"/>
  <c r="AS162" i="1" l="1"/>
  <c r="E163" i="1"/>
  <c r="C163" i="1"/>
  <c r="AE163" i="1" s="1"/>
  <c r="AC164" i="1"/>
  <c r="F162" i="1"/>
  <c r="AS163" i="1" l="1"/>
  <c r="E164" i="1"/>
  <c r="C164" i="1"/>
  <c r="AE164" i="1" s="1"/>
  <c r="AC165" i="1"/>
  <c r="F163" i="1"/>
  <c r="AS164" i="1" l="1"/>
  <c r="E165" i="1"/>
  <c r="C165" i="1"/>
  <c r="AE165" i="1" s="1"/>
  <c r="AC166" i="1"/>
  <c r="F164" i="1"/>
  <c r="AS165" i="1" l="1"/>
  <c r="E166" i="1"/>
  <c r="C166" i="1"/>
  <c r="AE166" i="1" s="1"/>
  <c r="AC167" i="1"/>
  <c r="F165" i="1"/>
  <c r="AS166" i="1" l="1"/>
  <c r="E167" i="1"/>
  <c r="C167" i="1"/>
  <c r="AE167" i="1" s="1"/>
  <c r="AC168" i="1"/>
  <c r="F166" i="1"/>
  <c r="AS167" i="1" l="1"/>
  <c r="E168" i="1"/>
  <c r="C168" i="1"/>
  <c r="AE168" i="1" s="1"/>
  <c r="AC169" i="1"/>
  <c r="F167" i="1"/>
  <c r="AS168" i="1" l="1"/>
  <c r="E169" i="1"/>
  <c r="C169" i="1"/>
  <c r="AE169" i="1" s="1"/>
  <c r="AC170" i="1"/>
  <c r="F168" i="1"/>
  <c r="AS169" i="1" l="1"/>
  <c r="E170" i="1"/>
  <c r="C170" i="1"/>
  <c r="AE170" i="1" s="1"/>
  <c r="AC171" i="1"/>
  <c r="F169" i="1"/>
  <c r="AS170" i="1" l="1"/>
  <c r="E171" i="1"/>
  <c r="C171" i="1"/>
  <c r="AE171" i="1" s="1"/>
  <c r="AC172" i="1"/>
  <c r="F170" i="1"/>
  <c r="AS171" i="1" l="1"/>
  <c r="E172" i="1"/>
  <c r="C172" i="1"/>
  <c r="AE172" i="1" s="1"/>
  <c r="AC173" i="1"/>
  <c r="F171" i="1"/>
  <c r="AS172" i="1" l="1"/>
  <c r="E173" i="1"/>
  <c r="C173" i="1"/>
  <c r="AE173" i="1" s="1"/>
  <c r="AC174" i="1"/>
  <c r="F172" i="1"/>
  <c r="AS173" i="1" l="1"/>
  <c r="E174" i="1"/>
  <c r="AC175" i="1"/>
  <c r="C174" i="1"/>
  <c r="AE174" i="1" s="1"/>
  <c r="F173" i="1"/>
  <c r="E175" i="1" l="1"/>
  <c r="C175" i="1"/>
  <c r="AE175" i="1" s="1"/>
  <c r="AC176" i="1"/>
  <c r="AS174" i="1"/>
  <c r="F174" i="1"/>
  <c r="E176" i="1" l="1"/>
  <c r="C176" i="1"/>
  <c r="AE176" i="1" s="1"/>
  <c r="AC177" i="1"/>
  <c r="AS175" i="1"/>
  <c r="F175" i="1"/>
  <c r="E177" i="1" l="1"/>
  <c r="C177" i="1"/>
  <c r="AE177" i="1" s="1"/>
  <c r="AC178" i="1"/>
  <c r="AS176" i="1"/>
  <c r="F176" i="1"/>
  <c r="E178" i="1" l="1"/>
  <c r="C178" i="1"/>
  <c r="AE178" i="1" s="1"/>
  <c r="AC179" i="1"/>
  <c r="AS177" i="1"/>
  <c r="F177" i="1"/>
  <c r="E179" i="1" l="1"/>
  <c r="C179" i="1"/>
  <c r="AE179" i="1" s="1"/>
  <c r="AC180" i="1"/>
  <c r="AS178" i="1"/>
  <c r="F178" i="1"/>
  <c r="E180" i="1" l="1"/>
  <c r="C180" i="1"/>
  <c r="AE180" i="1" s="1"/>
  <c r="AC181" i="1"/>
  <c r="AS179" i="1"/>
  <c r="F179" i="1"/>
  <c r="E181" i="1" l="1"/>
  <c r="C181" i="1"/>
  <c r="AE181" i="1" s="1"/>
  <c r="AC182" i="1"/>
  <c r="AS180" i="1"/>
  <c r="F180" i="1"/>
  <c r="E182" i="1" l="1"/>
  <c r="C182" i="1"/>
  <c r="AE182" i="1" s="1"/>
  <c r="AC183" i="1"/>
  <c r="AS181" i="1"/>
  <c r="F181" i="1"/>
  <c r="E183" i="1" l="1"/>
  <c r="C183" i="1"/>
  <c r="AE183" i="1" s="1"/>
  <c r="AC184" i="1"/>
  <c r="AS182" i="1"/>
  <c r="F182" i="1"/>
  <c r="E184" i="1" l="1"/>
  <c r="C184" i="1"/>
  <c r="AE184" i="1" s="1"/>
  <c r="AC185" i="1"/>
  <c r="AS183" i="1"/>
  <c r="F183" i="1"/>
  <c r="E185" i="1" l="1"/>
  <c r="C185" i="1"/>
  <c r="AE185" i="1" s="1"/>
  <c r="AC186" i="1"/>
  <c r="AS184" i="1"/>
  <c r="F184" i="1"/>
  <c r="E186" i="1" l="1"/>
  <c r="C186" i="1"/>
  <c r="AE186" i="1" s="1"/>
  <c r="AC187" i="1"/>
  <c r="AS185" i="1"/>
  <c r="F185" i="1"/>
  <c r="E187" i="1" l="1"/>
  <c r="C187" i="1"/>
  <c r="AE187" i="1" s="1"/>
  <c r="AC188" i="1"/>
  <c r="AS186" i="1"/>
  <c r="F186" i="1"/>
  <c r="E188" i="1" l="1"/>
  <c r="C188" i="1"/>
  <c r="AE188" i="1" s="1"/>
  <c r="AC189" i="1"/>
  <c r="AS187" i="1"/>
  <c r="F187" i="1"/>
  <c r="E189" i="1" l="1"/>
  <c r="C189" i="1"/>
  <c r="AE189" i="1" s="1"/>
  <c r="AC190" i="1"/>
  <c r="AS188" i="1"/>
  <c r="F188" i="1"/>
  <c r="E190" i="1" l="1"/>
  <c r="C190" i="1"/>
  <c r="AE190" i="1" s="1"/>
  <c r="AC191" i="1"/>
  <c r="AS189" i="1"/>
  <c r="F189" i="1"/>
  <c r="E191" i="1" l="1"/>
  <c r="C191" i="1"/>
  <c r="AE191" i="1" s="1"/>
  <c r="AC192" i="1"/>
  <c r="AS190" i="1"/>
  <c r="F190" i="1"/>
  <c r="E192" i="1" l="1"/>
  <c r="C192" i="1"/>
  <c r="AE192" i="1" s="1"/>
  <c r="AC193" i="1"/>
  <c r="AS191" i="1"/>
  <c r="F191" i="1"/>
  <c r="E193" i="1" l="1"/>
  <c r="C193" i="1"/>
  <c r="AE193" i="1" s="1"/>
  <c r="AC194" i="1"/>
  <c r="AS192" i="1"/>
  <c r="F192" i="1"/>
  <c r="E194" i="1" l="1"/>
  <c r="C194" i="1"/>
  <c r="AE194" i="1" s="1"/>
  <c r="AC195" i="1"/>
  <c r="AS193" i="1"/>
  <c r="F193" i="1"/>
  <c r="E195" i="1" l="1"/>
  <c r="C195" i="1"/>
  <c r="AE195" i="1" s="1"/>
  <c r="AC196" i="1"/>
  <c r="AS194" i="1"/>
  <c r="F194" i="1"/>
  <c r="E196" i="1" l="1"/>
  <c r="C196" i="1"/>
  <c r="AE196" i="1" s="1"/>
  <c r="AC197" i="1"/>
  <c r="AS195" i="1"/>
  <c r="F195" i="1"/>
  <c r="E197" i="1" l="1"/>
  <c r="C197" i="1"/>
  <c r="AE197" i="1" s="1"/>
  <c r="AC198" i="1"/>
  <c r="AS196" i="1"/>
  <c r="F196" i="1"/>
  <c r="E198" i="1" l="1"/>
  <c r="C198" i="1"/>
  <c r="AE198" i="1" s="1"/>
  <c r="AC199" i="1"/>
  <c r="AS197" i="1"/>
  <c r="F197" i="1"/>
  <c r="E199" i="1" l="1"/>
  <c r="C199" i="1"/>
  <c r="AE199" i="1" s="1"/>
  <c r="AC200" i="1"/>
  <c r="AS198" i="1"/>
  <c r="F198" i="1"/>
  <c r="E200" i="1" l="1"/>
  <c r="C200" i="1"/>
  <c r="AE200" i="1" s="1"/>
  <c r="AC201" i="1"/>
  <c r="AS199" i="1"/>
  <c r="F199" i="1"/>
  <c r="E201" i="1" l="1"/>
  <c r="F201" i="1" s="1"/>
  <c r="C201" i="1"/>
  <c r="AE201" i="1" s="1"/>
  <c r="AC202" i="1"/>
  <c r="AS200" i="1"/>
  <c r="D11" i="1" s="1"/>
  <c r="F200" i="1"/>
  <c r="E202" i="1" l="1"/>
  <c r="F202" i="1" s="1"/>
  <c r="C202" i="1"/>
  <c r="AE202" i="1" s="1"/>
  <c r="AC203" i="1"/>
  <c r="E203" i="1" l="1"/>
  <c r="F203" i="1" s="1"/>
  <c r="C203" i="1"/>
  <c r="AE203" i="1" s="1"/>
  <c r="AC204" i="1"/>
  <c r="E204" i="1" l="1"/>
  <c r="F204" i="1" s="1"/>
  <c r="C204" i="1"/>
  <c r="AE204" i="1" s="1"/>
  <c r="AC205" i="1"/>
  <c r="E205" i="1" l="1"/>
  <c r="F205" i="1" s="1"/>
  <c r="C205" i="1"/>
  <c r="AE205" i="1" s="1"/>
  <c r="AC206" i="1"/>
  <c r="E206" i="1" l="1"/>
  <c r="F206" i="1" s="1"/>
  <c r="C206" i="1"/>
  <c r="AE206" i="1" s="1"/>
  <c r="AC207" i="1"/>
  <c r="E207" i="1" l="1"/>
  <c r="F207" i="1" s="1"/>
  <c r="C207" i="1"/>
  <c r="AE207" i="1" s="1"/>
  <c r="AC208" i="1"/>
  <c r="E208" i="1" l="1"/>
  <c r="F208" i="1" s="1"/>
  <c r="C208" i="1"/>
  <c r="AE208" i="1" s="1"/>
  <c r="AC209" i="1"/>
  <c r="E209" i="1" l="1"/>
  <c r="F209" i="1" s="1"/>
  <c r="C209" i="1"/>
  <c r="AE209" i="1" s="1"/>
  <c r="AC210" i="1"/>
  <c r="E210" i="1" l="1"/>
  <c r="F210" i="1" s="1"/>
  <c r="AC211" i="1"/>
  <c r="C210" i="1"/>
  <c r="AE210" i="1" s="1"/>
  <c r="E211" i="1" l="1"/>
  <c r="F211" i="1" s="1"/>
  <c r="AC212" i="1"/>
  <c r="C211" i="1"/>
  <c r="AE211" i="1" s="1"/>
  <c r="E212" i="1" l="1"/>
  <c r="F212" i="1" s="1"/>
  <c r="AC213" i="1"/>
  <c r="C212" i="1"/>
  <c r="AE212" i="1" s="1"/>
  <c r="E213" i="1" l="1"/>
  <c r="F213" i="1" s="1"/>
  <c r="AC214" i="1"/>
  <c r="C213" i="1"/>
  <c r="AE213" i="1" s="1"/>
  <c r="E214" i="1" l="1"/>
  <c r="F214" i="1" s="1"/>
  <c r="AC215" i="1"/>
  <c r="C214" i="1"/>
  <c r="AE214" i="1" s="1"/>
  <c r="E215" i="1" l="1"/>
  <c r="F215" i="1" s="1"/>
  <c r="AC216" i="1"/>
  <c r="C215" i="1"/>
  <c r="AE215" i="1" s="1"/>
  <c r="E216" i="1" l="1"/>
  <c r="F216" i="1" s="1"/>
  <c r="AC217" i="1"/>
  <c r="C216" i="1"/>
  <c r="AE216" i="1" s="1"/>
  <c r="E217" i="1" l="1"/>
  <c r="F217" i="1" s="1"/>
  <c r="AC218" i="1"/>
  <c r="C217" i="1"/>
  <c r="AE217" i="1" s="1"/>
  <c r="E218" i="1" l="1"/>
  <c r="F218" i="1" s="1"/>
  <c r="AC219" i="1"/>
  <c r="C218" i="1"/>
  <c r="AE218" i="1" s="1"/>
  <c r="E219" i="1" l="1"/>
  <c r="F219" i="1" s="1"/>
  <c r="AC220" i="1"/>
  <c r="C219" i="1"/>
  <c r="AE219" i="1" s="1"/>
  <c r="E220" i="1" l="1"/>
  <c r="F220" i="1" s="1"/>
  <c r="AC221" i="1"/>
  <c r="C220" i="1"/>
  <c r="AE220" i="1" s="1"/>
  <c r="E221" i="1" l="1"/>
  <c r="F221" i="1" s="1"/>
  <c r="AC222" i="1"/>
  <c r="C221" i="1"/>
  <c r="AE221" i="1" s="1"/>
  <c r="E222" i="1" l="1"/>
  <c r="F222" i="1" s="1"/>
  <c r="AC223" i="1"/>
  <c r="C222" i="1"/>
  <c r="AE222" i="1" s="1"/>
  <c r="E223" i="1" l="1"/>
  <c r="F223" i="1" s="1"/>
  <c r="AC224" i="1"/>
  <c r="C223" i="1"/>
  <c r="AE223" i="1" s="1"/>
  <c r="E224" i="1" l="1"/>
  <c r="F224" i="1" s="1"/>
  <c r="AC225" i="1"/>
  <c r="C224" i="1"/>
  <c r="AE224" i="1" s="1"/>
  <c r="E225" i="1" l="1"/>
  <c r="F225" i="1" s="1"/>
  <c r="AC226" i="1"/>
  <c r="C225" i="1"/>
  <c r="AE225" i="1" s="1"/>
  <c r="E226" i="1" l="1"/>
  <c r="F226" i="1" s="1"/>
  <c r="AC227" i="1"/>
  <c r="C226" i="1"/>
  <c r="AE226" i="1" s="1"/>
  <c r="E227" i="1" l="1"/>
  <c r="F227" i="1" s="1"/>
  <c r="AC228" i="1"/>
  <c r="C227" i="1"/>
  <c r="AE227" i="1" s="1"/>
  <c r="E228" i="1" l="1"/>
  <c r="F228" i="1" s="1"/>
  <c r="AC229" i="1"/>
  <c r="C228" i="1"/>
  <c r="AE228" i="1" s="1"/>
  <c r="E229" i="1" l="1"/>
  <c r="F229" i="1" s="1"/>
  <c r="AC230" i="1"/>
  <c r="C229" i="1"/>
  <c r="AE229" i="1" s="1"/>
  <c r="E230" i="1" l="1"/>
  <c r="F230" i="1" s="1"/>
  <c r="AC231" i="1"/>
  <c r="C230" i="1"/>
  <c r="AE230" i="1" s="1"/>
  <c r="E231" i="1" l="1"/>
  <c r="F231" i="1" s="1"/>
  <c r="AC232" i="1"/>
  <c r="C231" i="1"/>
  <c r="AE231" i="1" s="1"/>
  <c r="E232" i="1" l="1"/>
  <c r="F232" i="1" s="1"/>
  <c r="AC233" i="1"/>
  <c r="C232" i="1"/>
  <c r="AE232" i="1" s="1"/>
  <c r="E233" i="1" l="1"/>
  <c r="F233" i="1" s="1"/>
  <c r="AC234" i="1"/>
  <c r="C233" i="1"/>
  <c r="AE233" i="1" s="1"/>
  <c r="E234" i="1" l="1"/>
  <c r="F234" i="1" s="1"/>
  <c r="AC235" i="1"/>
  <c r="C234" i="1"/>
  <c r="AE234" i="1" s="1"/>
  <c r="E235" i="1" l="1"/>
  <c r="F235" i="1" s="1"/>
  <c r="AC236" i="1"/>
  <c r="C235" i="1"/>
  <c r="AE235" i="1" s="1"/>
  <c r="E236" i="1" l="1"/>
  <c r="F236" i="1" s="1"/>
  <c r="AC237" i="1"/>
  <c r="C236" i="1"/>
  <c r="AE236" i="1" s="1"/>
  <c r="E237" i="1" l="1"/>
  <c r="F237" i="1" s="1"/>
  <c r="AC238" i="1"/>
  <c r="C237" i="1"/>
  <c r="AE237" i="1" s="1"/>
  <c r="E238" i="1" l="1"/>
  <c r="F238" i="1" s="1"/>
  <c r="AC239" i="1"/>
  <c r="C238" i="1"/>
  <c r="AE238" i="1" s="1"/>
  <c r="E239" i="1" l="1"/>
  <c r="F239" i="1" s="1"/>
  <c r="AC240" i="1"/>
  <c r="C239" i="1"/>
  <c r="AE239" i="1" s="1"/>
  <c r="E240" i="1" l="1"/>
  <c r="F240" i="1" s="1"/>
  <c r="AC241" i="1"/>
  <c r="C240" i="1"/>
  <c r="AE240" i="1" s="1"/>
  <c r="E241" i="1" l="1"/>
  <c r="F241" i="1" s="1"/>
  <c r="AC242" i="1"/>
  <c r="C241" i="1"/>
  <c r="AE241" i="1" s="1"/>
  <c r="E242" i="1" l="1"/>
  <c r="F242" i="1" s="1"/>
  <c r="AC243" i="1"/>
  <c r="C242" i="1"/>
  <c r="AE242" i="1" s="1"/>
  <c r="E243" i="1" l="1"/>
  <c r="F243" i="1" s="1"/>
  <c r="AC244" i="1"/>
  <c r="C243" i="1"/>
  <c r="AE243" i="1" s="1"/>
  <c r="E244" i="1" l="1"/>
  <c r="F244" i="1" s="1"/>
  <c r="AC245" i="1"/>
  <c r="C244" i="1"/>
  <c r="AE244" i="1" s="1"/>
  <c r="E245" i="1" l="1"/>
  <c r="F245" i="1" s="1"/>
  <c r="AC246" i="1"/>
  <c r="C245" i="1"/>
  <c r="AE245" i="1" s="1"/>
  <c r="E246" i="1" l="1"/>
  <c r="F246" i="1" s="1"/>
  <c r="AC247" i="1"/>
  <c r="C246" i="1"/>
  <c r="AE246" i="1" s="1"/>
  <c r="E247" i="1" l="1"/>
  <c r="F247" i="1" s="1"/>
  <c r="AC248" i="1"/>
  <c r="C247" i="1"/>
  <c r="AE247" i="1" s="1"/>
  <c r="E248" i="1" l="1"/>
  <c r="F248" i="1" s="1"/>
  <c r="AC249" i="1"/>
  <c r="C248" i="1"/>
  <c r="AE248" i="1" s="1"/>
  <c r="E249" i="1" l="1"/>
  <c r="F249" i="1" s="1"/>
  <c r="AC250" i="1"/>
  <c r="C249" i="1"/>
  <c r="AE249" i="1" s="1"/>
  <c r="E250" i="1" l="1"/>
  <c r="F250" i="1" s="1"/>
  <c r="AC251" i="1"/>
  <c r="C250" i="1"/>
  <c r="AE250" i="1" s="1"/>
  <c r="E251" i="1" l="1"/>
  <c r="F251" i="1" s="1"/>
  <c r="AC252" i="1"/>
  <c r="C251" i="1"/>
  <c r="AE251" i="1" s="1"/>
  <c r="E252" i="1" l="1"/>
  <c r="F252" i="1" s="1"/>
  <c r="AC253" i="1"/>
  <c r="C252" i="1"/>
  <c r="AE252" i="1" s="1"/>
  <c r="E253" i="1" l="1"/>
  <c r="F253" i="1" s="1"/>
  <c r="AC254" i="1"/>
  <c r="C253" i="1"/>
  <c r="AE253" i="1" s="1"/>
  <c r="E254" i="1" l="1"/>
  <c r="F254" i="1" s="1"/>
  <c r="AC255" i="1"/>
  <c r="C254" i="1"/>
  <c r="AE254" i="1" s="1"/>
  <c r="E255" i="1" l="1"/>
  <c r="F255" i="1" s="1"/>
  <c r="C255" i="1"/>
  <c r="AE255" i="1" s="1"/>
  <c r="AC256" i="1"/>
  <c r="E256" i="1" l="1"/>
  <c r="F256" i="1" s="1"/>
  <c r="C256" i="1"/>
  <c r="AE256" i="1" s="1"/>
  <c r="AC257" i="1"/>
  <c r="E257" i="1" l="1"/>
  <c r="F257" i="1" s="1"/>
  <c r="C257" i="1"/>
  <c r="AE257" i="1" s="1"/>
  <c r="AC258" i="1"/>
  <c r="E258" i="1" l="1"/>
  <c r="F258" i="1" s="1"/>
  <c r="C258" i="1"/>
  <c r="AE258" i="1" s="1"/>
  <c r="AC259" i="1"/>
  <c r="E259" i="1" l="1"/>
  <c r="F259" i="1" s="1"/>
  <c r="C259" i="1"/>
  <c r="AE259" i="1" s="1"/>
  <c r="AC260" i="1"/>
  <c r="E260" i="1" l="1"/>
  <c r="F260" i="1" s="1"/>
  <c r="C260" i="1"/>
  <c r="AE260" i="1" s="1"/>
  <c r="AC261" i="1"/>
  <c r="E261" i="1" l="1"/>
  <c r="F261" i="1" s="1"/>
  <c r="C261" i="1"/>
  <c r="AE261" i="1" s="1"/>
  <c r="AC262" i="1"/>
  <c r="E262" i="1" l="1"/>
  <c r="F262" i="1" s="1"/>
  <c r="C262" i="1"/>
  <c r="AE262" i="1" s="1"/>
  <c r="AC263" i="1"/>
  <c r="E263" i="1" l="1"/>
  <c r="F263" i="1" s="1"/>
  <c r="C263" i="1"/>
  <c r="AE263" i="1" s="1"/>
  <c r="AC264" i="1"/>
  <c r="E264" i="1" l="1"/>
  <c r="F264" i="1" s="1"/>
  <c r="C264" i="1"/>
  <c r="AE264" i="1" s="1"/>
  <c r="AC265" i="1"/>
  <c r="E265" i="1" l="1"/>
  <c r="F265" i="1" s="1"/>
  <c r="C265" i="1"/>
  <c r="AE265" i="1" s="1"/>
  <c r="AC266" i="1"/>
  <c r="E266" i="1" l="1"/>
  <c r="F266" i="1" s="1"/>
  <c r="C266" i="1"/>
  <c r="AE266" i="1" s="1"/>
  <c r="AC267" i="1"/>
  <c r="E267" i="1" l="1"/>
  <c r="F267" i="1" s="1"/>
  <c r="C267" i="1"/>
  <c r="AE267" i="1" s="1"/>
  <c r="AC268" i="1"/>
  <c r="E268" i="1" l="1"/>
  <c r="F268" i="1" s="1"/>
  <c r="C268" i="1"/>
  <c r="AE268" i="1" s="1"/>
  <c r="AC269" i="1"/>
  <c r="E269" i="1" l="1"/>
  <c r="F269" i="1" s="1"/>
  <c r="C269" i="1"/>
  <c r="AE269" i="1" s="1"/>
  <c r="AC270" i="1"/>
  <c r="E270" i="1" l="1"/>
  <c r="F270" i="1" s="1"/>
  <c r="C270" i="1"/>
  <c r="AE270" i="1" s="1"/>
  <c r="AC271" i="1"/>
  <c r="E271" i="1" l="1"/>
  <c r="F271" i="1" s="1"/>
  <c r="C271" i="1"/>
  <c r="AE271" i="1" s="1"/>
  <c r="AC272" i="1"/>
  <c r="E272" i="1" l="1"/>
  <c r="F272" i="1" s="1"/>
  <c r="AC273" i="1"/>
  <c r="C272" i="1"/>
  <c r="AE272" i="1" s="1"/>
  <c r="E273" i="1" l="1"/>
  <c r="F273" i="1" s="1"/>
  <c r="AC274" i="1"/>
  <c r="C273" i="1"/>
  <c r="AE273" i="1" s="1"/>
  <c r="E274" i="1" l="1"/>
  <c r="F274" i="1" s="1"/>
  <c r="AC275" i="1"/>
  <c r="C274" i="1"/>
  <c r="AE274" i="1" s="1"/>
  <c r="E275" i="1" l="1"/>
  <c r="F275" i="1" s="1"/>
  <c r="AC276" i="1"/>
  <c r="C275" i="1"/>
  <c r="AE275" i="1" s="1"/>
  <c r="E276" i="1" l="1"/>
  <c r="F276" i="1" s="1"/>
  <c r="C276" i="1"/>
  <c r="AE276" i="1" s="1"/>
  <c r="AC277" i="1"/>
  <c r="E277" i="1" l="1"/>
  <c r="F277" i="1" s="1"/>
  <c r="AC278" i="1"/>
  <c r="C277" i="1"/>
  <c r="AE277" i="1" s="1"/>
  <c r="E278" i="1" l="1"/>
  <c r="F278" i="1" s="1"/>
  <c r="AC279" i="1"/>
  <c r="C278" i="1"/>
  <c r="AE278" i="1" s="1"/>
  <c r="E279" i="1" l="1"/>
  <c r="F279" i="1" s="1"/>
  <c r="C279" i="1"/>
  <c r="AE279" i="1" s="1"/>
  <c r="AC280" i="1"/>
  <c r="E280" i="1" l="1"/>
  <c r="F280" i="1" s="1"/>
  <c r="C280" i="1"/>
  <c r="AE280" i="1" s="1"/>
  <c r="AC281" i="1"/>
  <c r="E281" i="1" l="1"/>
  <c r="F281" i="1" s="1"/>
  <c r="C281" i="1"/>
  <c r="AE281" i="1" s="1"/>
  <c r="AC282" i="1"/>
  <c r="E282" i="1" l="1"/>
  <c r="F282" i="1" s="1"/>
  <c r="C282" i="1"/>
  <c r="AE282" i="1" s="1"/>
  <c r="AC283" i="1"/>
  <c r="E283" i="1" l="1"/>
  <c r="F283" i="1" s="1"/>
  <c r="C283" i="1"/>
  <c r="AE283" i="1" s="1"/>
  <c r="AC284" i="1"/>
  <c r="E284" i="1" l="1"/>
  <c r="F284" i="1" s="1"/>
  <c r="C284" i="1"/>
  <c r="AE284" i="1" s="1"/>
  <c r="AC285" i="1"/>
  <c r="E285" i="1" l="1"/>
  <c r="F285" i="1" s="1"/>
  <c r="C285" i="1"/>
  <c r="AE285" i="1" s="1"/>
  <c r="AC286" i="1"/>
  <c r="E286" i="1" l="1"/>
  <c r="F286" i="1" s="1"/>
  <c r="C286" i="1"/>
  <c r="AE286" i="1" s="1"/>
  <c r="AC287" i="1"/>
  <c r="E287" i="1" l="1"/>
  <c r="F287" i="1" s="1"/>
  <c r="C287" i="1"/>
  <c r="AE287" i="1" s="1"/>
  <c r="AC288" i="1"/>
  <c r="E288" i="1" l="1"/>
  <c r="F288" i="1" s="1"/>
  <c r="C288" i="1"/>
  <c r="AE288" i="1" s="1"/>
  <c r="AC289" i="1"/>
  <c r="E289" i="1" l="1"/>
  <c r="F289" i="1" s="1"/>
  <c r="C289" i="1"/>
  <c r="AE289" i="1" s="1"/>
  <c r="AC290" i="1"/>
  <c r="E290" i="1" l="1"/>
  <c r="F290" i="1" s="1"/>
  <c r="C290" i="1"/>
  <c r="AE290" i="1" s="1"/>
  <c r="AC291" i="1"/>
  <c r="E291" i="1" l="1"/>
  <c r="F291" i="1" s="1"/>
  <c r="C291" i="1"/>
  <c r="AE291" i="1" s="1"/>
  <c r="AC292" i="1"/>
  <c r="E292" i="1" l="1"/>
  <c r="F292" i="1" s="1"/>
  <c r="C292" i="1"/>
  <c r="AE292" i="1" s="1"/>
  <c r="AC293" i="1"/>
  <c r="E293" i="1" l="1"/>
  <c r="F293" i="1" s="1"/>
  <c r="C293" i="1"/>
  <c r="AE293" i="1" s="1"/>
  <c r="AC294" i="1"/>
  <c r="E294" i="1" l="1"/>
  <c r="F294" i="1" s="1"/>
  <c r="AC295" i="1"/>
  <c r="C294" i="1"/>
  <c r="AE294" i="1" s="1"/>
  <c r="E295" i="1" l="1"/>
  <c r="F295" i="1" s="1"/>
  <c r="C295" i="1"/>
  <c r="AE295" i="1" s="1"/>
  <c r="AC296" i="1"/>
  <c r="E296" i="1" l="1"/>
  <c r="F296" i="1" s="1"/>
  <c r="AC297" i="1"/>
  <c r="C296" i="1"/>
  <c r="AE296" i="1" s="1"/>
  <c r="E297" i="1" l="1"/>
  <c r="F297" i="1" s="1"/>
  <c r="C297" i="1"/>
  <c r="AE297" i="1" s="1"/>
  <c r="AC298" i="1"/>
  <c r="E298" i="1" l="1"/>
  <c r="F298" i="1" s="1"/>
  <c r="AC299" i="1"/>
  <c r="C298" i="1"/>
  <c r="AE298" i="1" s="1"/>
  <c r="E299" i="1" l="1"/>
  <c r="F299" i="1" s="1"/>
  <c r="C299" i="1"/>
  <c r="AE299" i="1" s="1"/>
  <c r="AC300" i="1"/>
  <c r="E300" i="1" l="1"/>
  <c r="F300" i="1" s="1"/>
  <c r="C300" i="1"/>
  <c r="AE300" i="1" s="1"/>
  <c r="AC301" i="1"/>
  <c r="E301" i="1" l="1"/>
  <c r="F301" i="1" s="1"/>
  <c r="C301" i="1"/>
  <c r="AE301" i="1" s="1"/>
  <c r="AC302" i="1"/>
  <c r="E302" i="1" l="1"/>
  <c r="F302" i="1" s="1"/>
  <c r="AC303" i="1"/>
  <c r="C302" i="1"/>
  <c r="AE302" i="1" s="1"/>
  <c r="E303" i="1" l="1"/>
  <c r="F303" i="1" s="1"/>
  <c r="C303" i="1"/>
  <c r="AE303" i="1" s="1"/>
  <c r="AC304" i="1"/>
  <c r="E304" i="1" l="1"/>
  <c r="F304" i="1" s="1"/>
  <c r="AC305" i="1"/>
  <c r="C304" i="1"/>
  <c r="AE304" i="1" s="1"/>
  <c r="E305" i="1" l="1"/>
  <c r="F305" i="1" s="1"/>
  <c r="C305" i="1"/>
  <c r="AE305" i="1" s="1"/>
  <c r="AC306" i="1"/>
  <c r="E306" i="1" l="1"/>
  <c r="F306" i="1" s="1"/>
  <c r="C306" i="1"/>
  <c r="AE306" i="1" s="1"/>
  <c r="AC307" i="1"/>
  <c r="E307" i="1" l="1"/>
  <c r="F307" i="1" s="1"/>
  <c r="C307" i="1"/>
  <c r="AE307" i="1" s="1"/>
  <c r="AC308" i="1"/>
  <c r="E308" i="1" l="1"/>
  <c r="F308" i="1" s="1"/>
  <c r="C308" i="1"/>
  <c r="AE308" i="1" s="1"/>
  <c r="AC309" i="1"/>
  <c r="E309" i="1" l="1"/>
  <c r="F309" i="1" s="1"/>
  <c r="C309" i="1"/>
  <c r="AE309" i="1" s="1"/>
  <c r="AC310" i="1"/>
  <c r="E310" i="1" l="1"/>
  <c r="F310" i="1" s="1"/>
  <c r="AC311" i="1"/>
  <c r="C310" i="1"/>
  <c r="AE310" i="1" s="1"/>
  <c r="E311" i="1" l="1"/>
  <c r="F311" i="1" s="1"/>
  <c r="C311" i="1"/>
  <c r="AE311" i="1" s="1"/>
  <c r="AC312" i="1"/>
  <c r="E312" i="1" l="1"/>
  <c r="F312" i="1" s="1"/>
  <c r="C312" i="1"/>
  <c r="AE312" i="1" s="1"/>
  <c r="AC313" i="1"/>
  <c r="E313" i="1" l="1"/>
  <c r="F313" i="1" s="1"/>
  <c r="C313" i="1"/>
  <c r="AE313" i="1" s="1"/>
  <c r="AC314" i="1"/>
  <c r="E314" i="1" l="1"/>
  <c r="F314" i="1" s="1"/>
  <c r="C314" i="1"/>
  <c r="AE314" i="1" s="1"/>
  <c r="AC315" i="1"/>
  <c r="E315" i="1" l="1"/>
  <c r="F315" i="1" s="1"/>
  <c r="AC316" i="1"/>
  <c r="C315" i="1"/>
  <c r="AE315" i="1" s="1"/>
  <c r="E316" i="1" l="1"/>
  <c r="F316" i="1" s="1"/>
  <c r="C316" i="1"/>
  <c r="AE316" i="1" s="1"/>
  <c r="AC317" i="1"/>
  <c r="E317" i="1" l="1"/>
  <c r="F317" i="1" s="1"/>
  <c r="C317" i="1"/>
  <c r="AE317" i="1" s="1"/>
  <c r="AC318" i="1"/>
  <c r="E318" i="1" l="1"/>
  <c r="F318" i="1" s="1"/>
  <c r="C318" i="1"/>
  <c r="AE318" i="1" s="1"/>
  <c r="AC319" i="1"/>
  <c r="E319" i="1" l="1"/>
  <c r="F319" i="1" s="1"/>
  <c r="C319" i="1"/>
  <c r="AE319" i="1" s="1"/>
  <c r="AC320" i="1"/>
  <c r="E320" i="1" l="1"/>
  <c r="F320" i="1" s="1"/>
  <c r="C320" i="1"/>
  <c r="AE320" i="1" s="1"/>
  <c r="AC321" i="1"/>
  <c r="E321" i="1" l="1"/>
  <c r="F321" i="1" s="1"/>
  <c r="C321" i="1"/>
  <c r="AE321" i="1" s="1"/>
  <c r="AC322" i="1"/>
  <c r="E322" i="1" l="1"/>
  <c r="F322" i="1" s="1"/>
  <c r="C322" i="1"/>
  <c r="AE322" i="1" s="1"/>
  <c r="AC323" i="1"/>
  <c r="E323" i="1" l="1"/>
  <c r="F323" i="1" s="1"/>
  <c r="C323" i="1"/>
  <c r="AE323" i="1" s="1"/>
  <c r="AC324" i="1"/>
  <c r="E324" i="1" l="1"/>
  <c r="F324" i="1" s="1"/>
  <c r="C324" i="1"/>
  <c r="AE324" i="1" s="1"/>
  <c r="AC325" i="1"/>
  <c r="E325" i="1" l="1"/>
  <c r="F325" i="1" s="1"/>
  <c r="C325" i="1"/>
  <c r="AE325" i="1" s="1"/>
  <c r="AC326" i="1"/>
  <c r="E326" i="1" l="1"/>
  <c r="F326" i="1" s="1"/>
  <c r="C326" i="1"/>
  <c r="AE326" i="1" s="1"/>
  <c r="AC327" i="1"/>
  <c r="E327" i="1" l="1"/>
  <c r="F327" i="1" s="1"/>
  <c r="C327" i="1"/>
  <c r="AE327" i="1" s="1"/>
  <c r="AC328" i="1"/>
  <c r="E328" i="1" l="1"/>
  <c r="F328" i="1" s="1"/>
  <c r="C328" i="1"/>
  <c r="AE328" i="1" s="1"/>
  <c r="AC329" i="1"/>
  <c r="E329" i="1" l="1"/>
  <c r="F329" i="1" s="1"/>
  <c r="C329" i="1"/>
  <c r="AE329" i="1" s="1"/>
  <c r="AC330" i="1"/>
  <c r="E330" i="1" l="1"/>
  <c r="F330" i="1" s="1"/>
  <c r="C330" i="1"/>
  <c r="AE330" i="1" s="1"/>
  <c r="AC331" i="1"/>
  <c r="E331" i="1" l="1"/>
  <c r="F331" i="1" s="1"/>
  <c r="C331" i="1"/>
  <c r="AE331" i="1" s="1"/>
  <c r="AC332" i="1"/>
  <c r="E332" i="1" l="1"/>
  <c r="F332" i="1" s="1"/>
  <c r="C332" i="1"/>
  <c r="AE332" i="1" s="1"/>
  <c r="AC333" i="1"/>
  <c r="E333" i="1" l="1"/>
  <c r="F333" i="1" s="1"/>
  <c r="AC334" i="1"/>
  <c r="C333" i="1"/>
  <c r="AE333" i="1" s="1"/>
  <c r="E334" i="1" l="1"/>
  <c r="F334" i="1" s="1"/>
  <c r="C334" i="1"/>
  <c r="AE334" i="1" s="1"/>
  <c r="AC335" i="1"/>
  <c r="E335" i="1" l="1"/>
  <c r="F335" i="1" s="1"/>
  <c r="C335" i="1"/>
  <c r="AE335" i="1" s="1"/>
  <c r="AC336" i="1"/>
  <c r="E336" i="1" l="1"/>
  <c r="F336" i="1" s="1"/>
  <c r="C336" i="1"/>
  <c r="AE336" i="1" s="1"/>
  <c r="AC337" i="1"/>
  <c r="E337" i="1" l="1"/>
  <c r="F337" i="1" s="1"/>
  <c r="C337" i="1"/>
  <c r="AE337" i="1" s="1"/>
  <c r="AC338" i="1"/>
  <c r="E338" i="1" l="1"/>
  <c r="F338" i="1" s="1"/>
  <c r="C338" i="1"/>
  <c r="AE338" i="1" s="1"/>
  <c r="AC339" i="1"/>
  <c r="E339" i="1" l="1"/>
  <c r="F339" i="1" s="1"/>
  <c r="C339" i="1"/>
  <c r="AE339" i="1" s="1"/>
  <c r="AC340" i="1"/>
  <c r="E340" i="1" l="1"/>
  <c r="F340" i="1" s="1"/>
  <c r="C340" i="1"/>
  <c r="AE340" i="1" s="1"/>
  <c r="AC341" i="1"/>
  <c r="E341" i="1" l="1"/>
  <c r="F341" i="1" s="1"/>
  <c r="C341" i="1"/>
  <c r="AE341" i="1" s="1"/>
  <c r="AC342" i="1"/>
  <c r="E342" i="1" l="1"/>
  <c r="F342" i="1" s="1"/>
  <c r="C342" i="1"/>
  <c r="AE342" i="1" s="1"/>
  <c r="AC343" i="1"/>
  <c r="E343" i="1" l="1"/>
  <c r="F343" i="1" s="1"/>
  <c r="C343" i="1"/>
  <c r="AE343" i="1" s="1"/>
  <c r="AC344" i="1"/>
  <c r="E344" i="1" l="1"/>
  <c r="F344" i="1" s="1"/>
  <c r="C344" i="1"/>
  <c r="AE344" i="1" s="1"/>
  <c r="AC345" i="1"/>
  <c r="E345" i="1" l="1"/>
  <c r="F345" i="1" s="1"/>
  <c r="C345" i="1"/>
  <c r="AE345" i="1" s="1"/>
  <c r="AC346" i="1"/>
  <c r="E346" i="1" l="1"/>
  <c r="F346" i="1" s="1"/>
  <c r="C346" i="1"/>
  <c r="AE346" i="1" s="1"/>
  <c r="AC347" i="1"/>
  <c r="E347" i="1" l="1"/>
  <c r="F347" i="1" s="1"/>
  <c r="AC348" i="1"/>
  <c r="C347" i="1"/>
  <c r="AE347" i="1" s="1"/>
  <c r="E348" i="1" l="1"/>
  <c r="F348" i="1" s="1"/>
  <c r="C348" i="1"/>
  <c r="AE348" i="1" s="1"/>
  <c r="AC349" i="1"/>
  <c r="E349" i="1" l="1"/>
  <c r="F349" i="1" s="1"/>
  <c r="C349" i="1"/>
  <c r="AE349" i="1" s="1"/>
  <c r="AC350" i="1"/>
  <c r="E350" i="1" l="1"/>
  <c r="F350" i="1" s="1"/>
  <c r="C350" i="1"/>
  <c r="AE350" i="1" s="1"/>
  <c r="AC351" i="1"/>
  <c r="E351" i="1" l="1"/>
  <c r="F351" i="1" s="1"/>
  <c r="C351" i="1"/>
  <c r="AE351" i="1" s="1"/>
  <c r="AC352" i="1"/>
  <c r="E352" i="1" l="1"/>
  <c r="F352" i="1" s="1"/>
  <c r="C352" i="1"/>
  <c r="AE352" i="1" s="1"/>
  <c r="AC353" i="1"/>
  <c r="E353" i="1" l="1"/>
  <c r="F353" i="1" s="1"/>
  <c r="C353" i="1"/>
  <c r="AE353" i="1" s="1"/>
  <c r="AC354" i="1"/>
  <c r="E354" i="1" l="1"/>
  <c r="F354" i="1" s="1"/>
  <c r="C354" i="1"/>
  <c r="AE354" i="1" s="1"/>
  <c r="AC355" i="1"/>
  <c r="E355" i="1" l="1"/>
  <c r="F355" i="1" s="1"/>
  <c r="C355" i="1"/>
  <c r="AE355" i="1" s="1"/>
  <c r="AC356" i="1"/>
  <c r="E356" i="1" l="1"/>
  <c r="F356" i="1" s="1"/>
  <c r="C356" i="1"/>
  <c r="AE356" i="1" s="1"/>
  <c r="AC357" i="1"/>
  <c r="E357" i="1" l="1"/>
  <c r="F357" i="1" s="1"/>
  <c r="C357" i="1"/>
  <c r="AE357" i="1" s="1"/>
  <c r="AC358" i="1"/>
  <c r="E358" i="1" l="1"/>
  <c r="F358" i="1" s="1"/>
  <c r="C358" i="1"/>
  <c r="AE358" i="1" s="1"/>
  <c r="AC359" i="1"/>
  <c r="E359" i="1" l="1"/>
  <c r="F359" i="1" s="1"/>
  <c r="C359" i="1"/>
  <c r="AE359" i="1" s="1"/>
  <c r="AC360" i="1"/>
  <c r="E360" i="1" l="1"/>
  <c r="F360" i="1" s="1"/>
  <c r="C360" i="1"/>
  <c r="AE360" i="1" s="1"/>
  <c r="AC361" i="1"/>
  <c r="E361" i="1" l="1"/>
  <c r="F361" i="1" s="1"/>
  <c r="C361" i="1"/>
  <c r="AE361" i="1" s="1"/>
  <c r="AC362" i="1"/>
  <c r="E362" i="1" l="1"/>
  <c r="F362" i="1" s="1"/>
  <c r="AC363" i="1"/>
  <c r="C362" i="1"/>
  <c r="AE362" i="1" s="1"/>
  <c r="E363" i="1" l="1"/>
  <c r="F363" i="1" s="1"/>
  <c r="AC364" i="1"/>
  <c r="C363" i="1"/>
  <c r="AE363" i="1" s="1"/>
  <c r="E364" i="1" l="1"/>
  <c r="F364" i="1" s="1"/>
  <c r="C364" i="1"/>
  <c r="AE364" i="1" s="1"/>
  <c r="AC365" i="1"/>
  <c r="E365" i="1" l="1"/>
  <c r="F365" i="1" s="1"/>
  <c r="C365" i="1"/>
  <c r="AE365" i="1" s="1"/>
  <c r="AC366" i="1"/>
  <c r="E366" i="1" l="1"/>
  <c r="F366" i="1" s="1"/>
  <c r="C366" i="1"/>
  <c r="AE366" i="1" s="1"/>
  <c r="AC367" i="1"/>
  <c r="E367" i="1" l="1"/>
  <c r="F367" i="1" s="1"/>
  <c r="C367" i="1"/>
  <c r="AE367" i="1" s="1"/>
  <c r="AC368" i="1"/>
  <c r="E368" i="1" l="1"/>
  <c r="F368" i="1" s="1"/>
  <c r="C368" i="1"/>
  <c r="AE368" i="1" s="1"/>
  <c r="AC369" i="1"/>
  <c r="E369" i="1" l="1"/>
  <c r="F369" i="1" s="1"/>
  <c r="C369" i="1"/>
  <c r="AE369" i="1" s="1"/>
  <c r="AC370" i="1"/>
  <c r="E370" i="1" l="1"/>
  <c r="F370" i="1" s="1"/>
  <c r="C370" i="1"/>
  <c r="AE370" i="1" s="1"/>
  <c r="AC371" i="1"/>
  <c r="E371" i="1" l="1"/>
  <c r="F371" i="1" s="1"/>
  <c r="C371" i="1"/>
  <c r="AE371" i="1" s="1"/>
  <c r="AC372" i="1"/>
  <c r="E372" i="1" l="1"/>
  <c r="F372" i="1" s="1"/>
  <c r="AC373" i="1"/>
  <c r="C372" i="1"/>
  <c r="AE372" i="1" s="1"/>
  <c r="E373" i="1" l="1"/>
  <c r="F373" i="1" s="1"/>
  <c r="C373" i="1"/>
  <c r="AE373" i="1" s="1"/>
  <c r="AC374" i="1"/>
  <c r="E374" i="1" l="1"/>
  <c r="F374" i="1" s="1"/>
  <c r="C374" i="1"/>
  <c r="AE374" i="1" s="1"/>
  <c r="AC375" i="1"/>
  <c r="E375" i="1" l="1"/>
  <c r="F375" i="1" s="1"/>
  <c r="C375" i="1"/>
  <c r="AE375" i="1" s="1"/>
  <c r="AC376" i="1"/>
  <c r="E376" i="1" l="1"/>
  <c r="F376" i="1" s="1"/>
  <c r="C376" i="1"/>
  <c r="AE376" i="1" s="1"/>
  <c r="AC377" i="1"/>
  <c r="E377" i="1" l="1"/>
  <c r="F377" i="1" s="1"/>
  <c r="C377" i="1"/>
  <c r="AE377" i="1" s="1"/>
  <c r="AC378" i="1"/>
  <c r="E378" i="1" l="1"/>
  <c r="F378" i="1" s="1"/>
  <c r="C378" i="1"/>
  <c r="AE378" i="1" s="1"/>
  <c r="AC379" i="1"/>
  <c r="E379" i="1" l="1"/>
  <c r="F379" i="1" s="1"/>
  <c r="C379" i="1"/>
  <c r="AE379" i="1" s="1"/>
  <c r="AC380" i="1"/>
  <c r="E380" i="1" l="1"/>
  <c r="F380" i="1" s="1"/>
  <c r="AC381" i="1"/>
  <c r="C380" i="1"/>
  <c r="AE380" i="1" s="1"/>
  <c r="E381" i="1" l="1"/>
  <c r="F381" i="1" s="1"/>
  <c r="C381" i="1"/>
  <c r="AE381" i="1" s="1"/>
  <c r="AC382" i="1"/>
  <c r="E382" i="1" l="1"/>
  <c r="F382" i="1" s="1"/>
  <c r="C382" i="1"/>
  <c r="AE382" i="1" s="1"/>
  <c r="AC383" i="1"/>
  <c r="E383" i="1" l="1"/>
  <c r="F383" i="1" s="1"/>
  <c r="C383" i="1"/>
  <c r="AE383" i="1" s="1"/>
  <c r="AC384" i="1"/>
  <c r="E384" i="1" l="1"/>
  <c r="F384" i="1" s="1"/>
  <c r="C384" i="1"/>
  <c r="AE384" i="1" s="1"/>
  <c r="AC385" i="1"/>
  <c r="E385" i="1" l="1"/>
  <c r="F385" i="1" s="1"/>
  <c r="C385" i="1"/>
  <c r="AE385" i="1" s="1"/>
  <c r="AC386" i="1"/>
  <c r="E386" i="1" l="1"/>
  <c r="F386" i="1" s="1"/>
  <c r="C386" i="1"/>
  <c r="AE386" i="1" s="1"/>
  <c r="AC387" i="1"/>
  <c r="E387" i="1" l="1"/>
  <c r="F387" i="1" s="1"/>
  <c r="C387" i="1"/>
  <c r="AE387" i="1" s="1"/>
  <c r="AC388" i="1"/>
  <c r="E388" i="1" l="1"/>
  <c r="F388" i="1" s="1"/>
  <c r="C388" i="1"/>
  <c r="AE388" i="1" s="1"/>
  <c r="AC389" i="1"/>
  <c r="E389" i="1" l="1"/>
  <c r="F389" i="1" s="1"/>
  <c r="C389" i="1"/>
  <c r="AE389" i="1" s="1"/>
  <c r="AC390" i="1"/>
  <c r="E390" i="1" l="1"/>
  <c r="F390" i="1" s="1"/>
  <c r="C390" i="1"/>
  <c r="AE390" i="1" s="1"/>
  <c r="AC391" i="1"/>
  <c r="E391" i="1" l="1"/>
  <c r="F391" i="1" s="1"/>
  <c r="C391" i="1"/>
  <c r="AE391" i="1" s="1"/>
  <c r="AC392" i="1"/>
  <c r="E392" i="1" l="1"/>
  <c r="F392" i="1" s="1"/>
  <c r="C392" i="1"/>
  <c r="AE392" i="1" s="1"/>
  <c r="AC393" i="1"/>
  <c r="E393" i="1" l="1"/>
  <c r="F393" i="1" s="1"/>
  <c r="C393" i="1"/>
  <c r="AE393" i="1" s="1"/>
  <c r="AC394" i="1"/>
  <c r="E394" i="1" l="1"/>
  <c r="F394" i="1" s="1"/>
  <c r="C394" i="1"/>
  <c r="AE394" i="1" s="1"/>
  <c r="AC395" i="1"/>
  <c r="E395" i="1" l="1"/>
  <c r="F395" i="1" s="1"/>
  <c r="C395" i="1"/>
  <c r="AE395" i="1" s="1"/>
  <c r="AC396" i="1"/>
  <c r="E396" i="1" l="1"/>
  <c r="F396" i="1" s="1"/>
  <c r="C396" i="1"/>
  <c r="AE396" i="1" s="1"/>
  <c r="AC397" i="1"/>
  <c r="E397" i="1" l="1"/>
  <c r="F397" i="1" s="1"/>
  <c r="C397" i="1"/>
  <c r="AE397" i="1" s="1"/>
  <c r="AC398" i="1"/>
  <c r="E398" i="1" l="1"/>
  <c r="F398" i="1" s="1"/>
  <c r="C398" i="1"/>
  <c r="AE398" i="1" s="1"/>
  <c r="AC399" i="1"/>
  <c r="E399" i="1" l="1"/>
  <c r="F399" i="1" s="1"/>
  <c r="C399" i="1"/>
  <c r="AE399" i="1" s="1"/>
  <c r="AC400" i="1"/>
  <c r="E400" i="1" l="1"/>
  <c r="F400" i="1" s="1"/>
  <c r="AC401" i="1"/>
  <c r="C400" i="1"/>
  <c r="AE400" i="1" s="1"/>
  <c r="E401" i="1" l="1"/>
  <c r="F401" i="1" s="1"/>
  <c r="C401" i="1"/>
  <c r="AE401" i="1" s="1"/>
  <c r="AC402" i="1"/>
  <c r="E402" i="1" l="1"/>
  <c r="F402" i="1" s="1"/>
  <c r="C402" i="1"/>
  <c r="AE402" i="1" s="1"/>
  <c r="AC403" i="1"/>
  <c r="E403" i="1" l="1"/>
  <c r="F403" i="1" s="1"/>
  <c r="C403" i="1"/>
  <c r="AE403" i="1" s="1"/>
  <c r="AC404" i="1"/>
  <c r="E404" i="1" l="1"/>
  <c r="F404" i="1" s="1"/>
  <c r="C404" i="1"/>
  <c r="AE404" i="1" s="1"/>
  <c r="AC405" i="1"/>
  <c r="E405" i="1" l="1"/>
  <c r="F405" i="1" s="1"/>
  <c r="C405" i="1"/>
  <c r="AE405" i="1" s="1"/>
  <c r="AC406" i="1"/>
  <c r="E406" i="1" l="1"/>
  <c r="F406" i="1" s="1"/>
  <c r="C406" i="1"/>
  <c r="AE406" i="1" s="1"/>
  <c r="AC407" i="1"/>
  <c r="E407" i="1" l="1"/>
  <c r="F407" i="1" s="1"/>
  <c r="C407" i="1"/>
  <c r="AE407" i="1" s="1"/>
  <c r="AC408" i="1"/>
  <c r="E408" i="1" l="1"/>
  <c r="F408" i="1" s="1"/>
  <c r="C408" i="1"/>
  <c r="AE408" i="1" s="1"/>
  <c r="AC409" i="1"/>
  <c r="E409" i="1" l="1"/>
  <c r="F409" i="1" s="1"/>
  <c r="C409" i="1"/>
  <c r="AE409" i="1" s="1"/>
  <c r="AC410" i="1"/>
  <c r="E410" i="1" l="1"/>
  <c r="F410" i="1" s="1"/>
  <c r="AC411" i="1"/>
  <c r="C410" i="1"/>
  <c r="AE410" i="1" s="1"/>
  <c r="E411" i="1" l="1"/>
  <c r="F411" i="1" s="1"/>
  <c r="C411" i="1"/>
  <c r="AE411" i="1" s="1"/>
  <c r="AC412" i="1"/>
  <c r="E412" i="1" l="1"/>
  <c r="F412" i="1" s="1"/>
  <c r="C412" i="1"/>
  <c r="AE412" i="1" s="1"/>
  <c r="AC413" i="1"/>
  <c r="E413" i="1" l="1"/>
  <c r="F413" i="1" s="1"/>
  <c r="C413" i="1"/>
  <c r="AE413" i="1" s="1"/>
  <c r="AC414" i="1"/>
  <c r="E414" i="1" l="1"/>
  <c r="F414" i="1" s="1"/>
  <c r="C414" i="1"/>
  <c r="AE414" i="1" s="1"/>
  <c r="AC415" i="1"/>
  <c r="E415" i="1" l="1"/>
  <c r="F415" i="1" s="1"/>
  <c r="C415" i="1"/>
  <c r="AE415" i="1" s="1"/>
  <c r="AC416" i="1"/>
  <c r="E416" i="1" l="1"/>
  <c r="F416" i="1" s="1"/>
  <c r="C416" i="1"/>
  <c r="AE416" i="1" s="1"/>
  <c r="AC417" i="1"/>
  <c r="E417" i="1" l="1"/>
  <c r="F417" i="1" s="1"/>
  <c r="C417" i="1"/>
  <c r="AE417" i="1" s="1"/>
  <c r="AC418" i="1"/>
  <c r="E418" i="1" l="1"/>
  <c r="F418" i="1" s="1"/>
  <c r="C418" i="1"/>
  <c r="AE418" i="1" s="1"/>
  <c r="AC419" i="1"/>
  <c r="E419" i="1" l="1"/>
  <c r="F419" i="1" s="1"/>
  <c r="C419" i="1"/>
  <c r="AE419" i="1" s="1"/>
  <c r="AC420" i="1"/>
  <c r="E420" i="1" l="1"/>
  <c r="F420" i="1" s="1"/>
  <c r="C420" i="1"/>
  <c r="AE420" i="1" s="1"/>
  <c r="AC421" i="1"/>
  <c r="E421" i="1" l="1"/>
  <c r="F421" i="1" s="1"/>
  <c r="C421" i="1"/>
  <c r="AE421" i="1" s="1"/>
  <c r="AC422" i="1"/>
  <c r="E422" i="1" l="1"/>
  <c r="F422" i="1" s="1"/>
  <c r="C422" i="1"/>
  <c r="AE422" i="1" s="1"/>
  <c r="AC423" i="1"/>
  <c r="E423" i="1" l="1"/>
  <c r="F423" i="1" s="1"/>
  <c r="C423" i="1"/>
  <c r="AE423" i="1" s="1"/>
  <c r="AC424" i="1"/>
  <c r="E424" i="1" l="1"/>
  <c r="F424" i="1" s="1"/>
  <c r="C424" i="1"/>
  <c r="AE424" i="1" s="1"/>
  <c r="AC425" i="1"/>
  <c r="E425" i="1" l="1"/>
  <c r="F425" i="1" s="1"/>
  <c r="C425" i="1"/>
  <c r="AE425" i="1" s="1"/>
  <c r="AC426" i="1"/>
  <c r="E426" i="1" l="1"/>
  <c r="F426" i="1" s="1"/>
  <c r="C426" i="1"/>
  <c r="AE426" i="1" s="1"/>
  <c r="AC427" i="1"/>
  <c r="E427" i="1" l="1"/>
  <c r="F427" i="1" s="1"/>
  <c r="C427" i="1"/>
  <c r="AE427" i="1" s="1"/>
  <c r="AC428" i="1"/>
  <c r="E428" i="1" l="1"/>
  <c r="F428" i="1" s="1"/>
  <c r="C428" i="1"/>
  <c r="AE428" i="1" s="1"/>
  <c r="AC429" i="1"/>
  <c r="E429" i="1" l="1"/>
  <c r="F429" i="1" s="1"/>
  <c r="AC430" i="1"/>
  <c r="C429" i="1"/>
  <c r="AE429" i="1" s="1"/>
  <c r="E430" i="1" l="1"/>
  <c r="F430" i="1" s="1"/>
  <c r="AC431" i="1"/>
  <c r="C430" i="1"/>
  <c r="AE430" i="1" s="1"/>
  <c r="E431" i="1" l="1"/>
  <c r="F431" i="1" s="1"/>
  <c r="AC432" i="1"/>
  <c r="C431" i="1"/>
  <c r="AE431" i="1" s="1"/>
  <c r="E432" i="1" l="1"/>
  <c r="F432" i="1" s="1"/>
  <c r="AC433" i="1"/>
  <c r="C432" i="1"/>
  <c r="AE432" i="1" s="1"/>
  <c r="E433" i="1" l="1"/>
  <c r="F433" i="1" s="1"/>
  <c r="C433" i="1"/>
  <c r="AE433" i="1" s="1"/>
  <c r="AC434" i="1"/>
  <c r="E434" i="1" l="1"/>
  <c r="F434" i="1" s="1"/>
  <c r="C434" i="1"/>
  <c r="AE434" i="1" s="1"/>
  <c r="AC435" i="1"/>
  <c r="E435" i="1" l="1"/>
  <c r="F435" i="1" s="1"/>
  <c r="AC436" i="1"/>
  <c r="C435" i="1"/>
  <c r="AE435" i="1" s="1"/>
  <c r="E436" i="1" l="1"/>
  <c r="F436" i="1" s="1"/>
  <c r="C436" i="1"/>
  <c r="AE436" i="1" s="1"/>
  <c r="AC437" i="1"/>
  <c r="E437" i="1" l="1"/>
  <c r="F437" i="1" s="1"/>
  <c r="C437" i="1"/>
  <c r="AE437" i="1" s="1"/>
  <c r="AC438" i="1"/>
  <c r="E438" i="1" l="1"/>
  <c r="F438" i="1" s="1"/>
  <c r="C438" i="1"/>
  <c r="AE438" i="1" s="1"/>
  <c r="AC439" i="1"/>
  <c r="E439" i="1" l="1"/>
  <c r="F439" i="1" s="1"/>
  <c r="C439" i="1"/>
  <c r="AE439" i="1" s="1"/>
  <c r="AC440" i="1"/>
  <c r="E440" i="1" l="1"/>
  <c r="F440" i="1" s="1"/>
  <c r="C440" i="1"/>
  <c r="AE440" i="1" s="1"/>
  <c r="AC441" i="1"/>
  <c r="E441" i="1" l="1"/>
  <c r="F441" i="1" s="1"/>
  <c r="C441" i="1"/>
  <c r="AE441" i="1" s="1"/>
  <c r="AC442" i="1"/>
  <c r="E442" i="1" l="1"/>
  <c r="F442" i="1" s="1"/>
  <c r="AC443" i="1"/>
  <c r="C442" i="1"/>
  <c r="AE442" i="1" s="1"/>
  <c r="E443" i="1" l="1"/>
  <c r="F443" i="1" s="1"/>
  <c r="C443" i="1"/>
  <c r="AE443" i="1" s="1"/>
  <c r="AC444" i="1"/>
  <c r="E444" i="1" l="1"/>
  <c r="F444" i="1" s="1"/>
  <c r="AC445" i="1"/>
  <c r="C444" i="1"/>
  <c r="AE444" i="1" s="1"/>
  <c r="E445" i="1" l="1"/>
  <c r="F445" i="1" s="1"/>
  <c r="C445" i="1"/>
  <c r="AE445" i="1" s="1"/>
  <c r="AC446" i="1"/>
  <c r="E446" i="1" l="1"/>
  <c r="F446" i="1" s="1"/>
  <c r="C446" i="1"/>
  <c r="AE446" i="1" s="1"/>
  <c r="AC447" i="1"/>
  <c r="E447" i="1" l="1"/>
  <c r="F447" i="1" s="1"/>
  <c r="C447" i="1"/>
  <c r="AE447" i="1" s="1"/>
  <c r="AC448" i="1"/>
  <c r="E448" i="1" l="1"/>
  <c r="F448" i="1" s="1"/>
  <c r="C448" i="1"/>
  <c r="AE448" i="1" s="1"/>
  <c r="AC449" i="1"/>
  <c r="E449" i="1" l="1"/>
  <c r="F449" i="1" s="1"/>
  <c r="AC450" i="1"/>
  <c r="C449" i="1"/>
  <c r="AE449" i="1" s="1"/>
  <c r="E450" i="1" l="1"/>
  <c r="F450" i="1" s="1"/>
  <c r="C450" i="1"/>
  <c r="AE450" i="1" s="1"/>
  <c r="AC451" i="1"/>
  <c r="E451" i="1" l="1"/>
  <c r="F451" i="1" s="1"/>
  <c r="C451" i="1"/>
  <c r="AE451" i="1" s="1"/>
  <c r="AC452" i="1"/>
  <c r="E452" i="1" l="1"/>
  <c r="F452" i="1" s="1"/>
  <c r="C452" i="1"/>
  <c r="AE452" i="1" s="1"/>
  <c r="AC453" i="1"/>
  <c r="E453" i="1" l="1"/>
  <c r="F453" i="1" s="1"/>
  <c r="AC454" i="1"/>
  <c r="C453" i="1"/>
  <c r="AE453" i="1" s="1"/>
  <c r="E454" i="1" l="1"/>
  <c r="F454" i="1" s="1"/>
  <c r="C454" i="1"/>
  <c r="AE454" i="1" s="1"/>
  <c r="AC455" i="1"/>
  <c r="E455" i="1" l="1"/>
  <c r="F455" i="1" s="1"/>
  <c r="C455" i="1"/>
  <c r="AE455" i="1" s="1"/>
  <c r="AC456" i="1"/>
  <c r="E456" i="1" l="1"/>
  <c r="F456" i="1" s="1"/>
  <c r="AC457" i="1"/>
  <c r="C456" i="1"/>
  <c r="AE456" i="1" s="1"/>
  <c r="E457" i="1" l="1"/>
  <c r="F457" i="1" s="1"/>
  <c r="C457" i="1"/>
  <c r="AE457" i="1" s="1"/>
  <c r="AC458" i="1"/>
  <c r="E458" i="1" l="1"/>
  <c r="F458" i="1" s="1"/>
  <c r="AC459" i="1"/>
  <c r="C458" i="1"/>
  <c r="AE458" i="1" s="1"/>
  <c r="E459" i="1" l="1"/>
  <c r="F459" i="1" s="1"/>
  <c r="C459" i="1"/>
  <c r="AE459" i="1" s="1"/>
  <c r="AC460" i="1"/>
  <c r="E460" i="1" l="1"/>
  <c r="F460" i="1" s="1"/>
  <c r="C460" i="1"/>
  <c r="AE460" i="1" s="1"/>
  <c r="AC461" i="1"/>
  <c r="E461" i="1" l="1"/>
  <c r="F461" i="1" s="1"/>
  <c r="AC462" i="1"/>
  <c r="C461" i="1"/>
  <c r="AE461" i="1" s="1"/>
  <c r="E462" i="1" l="1"/>
  <c r="F462" i="1" s="1"/>
  <c r="C462" i="1"/>
  <c r="AE462" i="1" s="1"/>
  <c r="AC463" i="1"/>
  <c r="E463" i="1" l="1"/>
  <c r="F463" i="1" s="1"/>
  <c r="C463" i="1"/>
  <c r="AE463" i="1" s="1"/>
  <c r="AC464" i="1"/>
  <c r="E464" i="1" l="1"/>
  <c r="F464" i="1" s="1"/>
  <c r="C464" i="1"/>
  <c r="AE464" i="1" s="1"/>
  <c r="AC465" i="1"/>
  <c r="E465" i="1" l="1"/>
  <c r="F465" i="1" s="1"/>
  <c r="C465" i="1"/>
  <c r="AE465" i="1" s="1"/>
  <c r="AC466" i="1"/>
  <c r="E466" i="1" l="1"/>
  <c r="F466" i="1" s="1"/>
  <c r="C466" i="1"/>
  <c r="AE466" i="1" s="1"/>
  <c r="AC467" i="1"/>
  <c r="E467" i="1" l="1"/>
  <c r="F467" i="1" s="1"/>
  <c r="C467" i="1"/>
  <c r="AE467" i="1" s="1"/>
  <c r="AC468" i="1"/>
  <c r="E468" i="1" l="1"/>
  <c r="F468" i="1" s="1"/>
  <c r="C468" i="1"/>
  <c r="AE468" i="1" s="1"/>
  <c r="AC469" i="1"/>
  <c r="E469" i="1" l="1"/>
  <c r="F469" i="1" s="1"/>
  <c r="C469" i="1"/>
  <c r="AE469" i="1" s="1"/>
  <c r="AC470" i="1"/>
  <c r="E470" i="1" l="1"/>
  <c r="F470" i="1" s="1"/>
  <c r="C470" i="1"/>
  <c r="AE470" i="1" s="1"/>
  <c r="AC471" i="1"/>
  <c r="E471" i="1" l="1"/>
  <c r="F471" i="1" s="1"/>
  <c r="C471" i="1"/>
  <c r="AE471" i="1" s="1"/>
  <c r="AC472" i="1"/>
  <c r="E472" i="1" l="1"/>
  <c r="F472" i="1" s="1"/>
  <c r="C472" i="1"/>
  <c r="AE472" i="1" s="1"/>
  <c r="AC473" i="1"/>
  <c r="E473" i="1" l="1"/>
  <c r="F473" i="1" s="1"/>
  <c r="C473" i="1"/>
  <c r="AE473" i="1" s="1"/>
  <c r="AC474" i="1"/>
  <c r="E474" i="1" l="1"/>
  <c r="F474" i="1" s="1"/>
  <c r="C474" i="1"/>
  <c r="AE474" i="1" s="1"/>
  <c r="AC475" i="1"/>
  <c r="E475" i="1" l="1"/>
  <c r="F475" i="1" s="1"/>
  <c r="C475" i="1"/>
  <c r="AE475" i="1" s="1"/>
  <c r="AC476" i="1"/>
  <c r="E476" i="1" l="1"/>
  <c r="F476" i="1" s="1"/>
  <c r="C476" i="1"/>
  <c r="AE476" i="1" s="1"/>
  <c r="AC477" i="1"/>
  <c r="E477" i="1" l="1"/>
  <c r="F477" i="1" s="1"/>
  <c r="C477" i="1"/>
  <c r="AE477" i="1" s="1"/>
  <c r="AC478" i="1"/>
  <c r="E478" i="1" l="1"/>
  <c r="F478" i="1" s="1"/>
  <c r="C478" i="1"/>
  <c r="AE478" i="1" s="1"/>
  <c r="AC479" i="1"/>
  <c r="C479" i="1" l="1"/>
  <c r="AE479" i="1" s="1"/>
  <c r="AC480" i="1"/>
  <c r="C480" i="1" l="1"/>
  <c r="AE480" i="1" s="1"/>
  <c r="AC481" i="1"/>
  <c r="C481" i="1" l="1"/>
  <c r="AE481" i="1" s="1"/>
  <c r="AC482" i="1"/>
  <c r="C482" i="1" l="1"/>
  <c r="AE482" i="1" s="1"/>
  <c r="AC483" i="1"/>
  <c r="C483" i="1" l="1"/>
  <c r="AE483" i="1" s="1"/>
  <c r="AC484" i="1"/>
  <c r="AC485" i="1" l="1"/>
  <c r="C484" i="1"/>
  <c r="AE484" i="1" s="1"/>
  <c r="AC486" i="1" l="1"/>
  <c r="C485" i="1"/>
  <c r="AE485" i="1" s="1"/>
  <c r="C486" i="1" l="1"/>
  <c r="AE486" i="1" s="1"/>
  <c r="AC487" i="1"/>
  <c r="C487" i="1" l="1"/>
  <c r="AE487" i="1" s="1"/>
  <c r="AC488" i="1"/>
  <c r="AC489" i="1" l="1"/>
  <c r="C488" i="1"/>
  <c r="AE488" i="1" s="1"/>
  <c r="AC490" i="1" l="1"/>
  <c r="C489" i="1"/>
  <c r="AE489" i="1" s="1"/>
  <c r="C490" i="1" l="1"/>
  <c r="AE490" i="1" s="1"/>
  <c r="AC491" i="1"/>
  <c r="C491" i="1" l="1"/>
  <c r="AE491" i="1" s="1"/>
  <c r="AC492" i="1"/>
  <c r="C492" i="1" l="1"/>
  <c r="AE492" i="1" s="1"/>
  <c r="AC493" i="1"/>
  <c r="AC494" i="1" l="1"/>
  <c r="C493" i="1"/>
  <c r="AE493" i="1" s="1"/>
  <c r="AC495" i="1" l="1"/>
  <c r="C494" i="1"/>
  <c r="AE494" i="1" s="1"/>
  <c r="C495" i="1" l="1"/>
  <c r="AE495" i="1" s="1"/>
  <c r="AC496" i="1"/>
  <c r="C496" i="1" l="1"/>
  <c r="AE496" i="1" s="1"/>
  <c r="AC497" i="1"/>
  <c r="C497" i="1" l="1"/>
  <c r="AE497" i="1" s="1"/>
  <c r="AC498" i="1"/>
  <c r="AC499" i="1" l="1"/>
  <c r="C498" i="1"/>
  <c r="AE498" i="1" s="1"/>
  <c r="AC500" i="1" l="1"/>
  <c r="C499" i="1"/>
  <c r="AE499" i="1" s="1"/>
  <c r="C500" i="1" l="1"/>
  <c r="AE500" i="1" s="1"/>
  <c r="AC501" i="1"/>
  <c r="C501" i="1" l="1"/>
  <c r="AE501" i="1" s="1"/>
  <c r="AC502" i="1"/>
  <c r="AC503" i="1" l="1"/>
  <c r="C502" i="1"/>
  <c r="AE502" i="1" s="1"/>
  <c r="AC504" i="1" l="1"/>
  <c r="C503" i="1"/>
  <c r="AE503" i="1" s="1"/>
  <c r="AC505" i="1" l="1"/>
  <c r="C504" i="1"/>
  <c r="AE504" i="1" s="1"/>
  <c r="C505" i="1" l="1"/>
  <c r="AE505" i="1" s="1"/>
  <c r="AC506" i="1"/>
  <c r="C506" i="1" l="1"/>
  <c r="AE506" i="1" s="1"/>
  <c r="AC507" i="1"/>
  <c r="AC508" i="1" l="1"/>
  <c r="C507" i="1"/>
  <c r="AE507" i="1" s="1"/>
  <c r="AC509" i="1" l="1"/>
  <c r="C508" i="1"/>
  <c r="AE508" i="1" s="1"/>
  <c r="C509" i="1" l="1"/>
  <c r="AE509" i="1" s="1"/>
  <c r="AC510" i="1"/>
  <c r="C510" i="1" l="1"/>
  <c r="AE510" i="1" s="1"/>
  <c r="AC511" i="1"/>
  <c r="AC512" i="1" l="1"/>
  <c r="C511" i="1"/>
  <c r="AE511" i="1" s="1"/>
  <c r="AC513" i="1" l="1"/>
  <c r="C512" i="1"/>
  <c r="AE512" i="1" s="1"/>
  <c r="C513" i="1" l="1"/>
  <c r="AE513" i="1" s="1"/>
  <c r="AC514" i="1"/>
  <c r="C514" i="1" l="1"/>
  <c r="AE514" i="1" s="1"/>
  <c r="AC515" i="1"/>
  <c r="AC516" i="1" l="1"/>
  <c r="C515" i="1"/>
  <c r="AE515" i="1" s="1"/>
  <c r="AC517" i="1" l="1"/>
  <c r="C516" i="1"/>
  <c r="AE516" i="1" s="1"/>
  <c r="C517" i="1" l="1"/>
  <c r="AE517" i="1" s="1"/>
  <c r="AC518" i="1"/>
  <c r="C518" i="1" l="1"/>
  <c r="AE518" i="1" s="1"/>
  <c r="AC519" i="1"/>
  <c r="C519" i="1" l="1"/>
  <c r="AE519" i="1" s="1"/>
  <c r="AC520" i="1"/>
  <c r="C520" i="1" l="1"/>
  <c r="AE520" i="1" s="1"/>
  <c r="AC521" i="1"/>
  <c r="C521" i="1" l="1"/>
  <c r="AE521" i="1" s="1"/>
  <c r="AC522" i="1"/>
  <c r="C522" i="1" l="1"/>
  <c r="AE522" i="1" s="1"/>
  <c r="AC523" i="1"/>
  <c r="AC524" i="1" l="1"/>
  <c r="C523" i="1"/>
  <c r="AE523" i="1" s="1"/>
  <c r="AC525" i="1" l="1"/>
  <c r="C524" i="1"/>
  <c r="AE524" i="1" s="1"/>
  <c r="AC526" i="1" l="1"/>
  <c r="C525" i="1"/>
  <c r="AE525" i="1" s="1"/>
  <c r="C526" i="1" l="1"/>
  <c r="AE526" i="1" s="1"/>
  <c r="AC527" i="1"/>
  <c r="C527" i="1" l="1"/>
  <c r="AE527" i="1" s="1"/>
  <c r="AC528" i="1"/>
  <c r="AC529" i="1" l="1"/>
  <c r="C528" i="1"/>
  <c r="AE528" i="1" s="1"/>
  <c r="AC530" i="1" l="1"/>
  <c r="C529" i="1"/>
  <c r="AE529" i="1" s="1"/>
  <c r="C530" i="1" l="1"/>
  <c r="AE530" i="1" s="1"/>
  <c r="AC531" i="1"/>
  <c r="C531" i="1" l="1"/>
  <c r="AE531" i="1" s="1"/>
  <c r="AC532" i="1"/>
  <c r="AC533" i="1" l="1"/>
  <c r="C532" i="1"/>
  <c r="AE532" i="1" s="1"/>
  <c r="AC534" i="1" l="1"/>
  <c r="C533" i="1"/>
  <c r="AE533" i="1" s="1"/>
  <c r="C534" i="1" l="1"/>
  <c r="AE534" i="1" s="1"/>
  <c r="AC535" i="1"/>
  <c r="C535" i="1" l="1"/>
  <c r="AE535" i="1" s="1"/>
  <c r="AC536" i="1"/>
  <c r="AC537" i="1" l="1"/>
  <c r="C536" i="1"/>
  <c r="AE536" i="1" s="1"/>
  <c r="C537" i="1" l="1"/>
  <c r="AE537" i="1" s="1"/>
  <c r="AC538" i="1"/>
  <c r="AC539" i="1" l="1"/>
  <c r="C538" i="1"/>
  <c r="AE538" i="1" s="1"/>
  <c r="AC540" i="1" l="1"/>
  <c r="C539" i="1"/>
  <c r="AE539" i="1" s="1"/>
  <c r="C540" i="1" l="1"/>
  <c r="AE540" i="1" s="1"/>
  <c r="AC541" i="1"/>
  <c r="C541" i="1" l="1"/>
  <c r="AE541" i="1" s="1"/>
  <c r="AC542" i="1"/>
  <c r="AC543" i="1" l="1"/>
  <c r="C542" i="1"/>
  <c r="AE542" i="1" s="1"/>
  <c r="AC544" i="1" l="1"/>
  <c r="C543" i="1"/>
  <c r="AE543" i="1" s="1"/>
  <c r="AC545" i="1" l="1"/>
  <c r="C544" i="1"/>
  <c r="AE544" i="1" s="1"/>
  <c r="C545" i="1" l="1"/>
  <c r="AE545" i="1" s="1"/>
  <c r="AC546" i="1"/>
  <c r="C546" i="1" l="1"/>
  <c r="AE546" i="1" s="1"/>
  <c r="AC547" i="1"/>
  <c r="AC548" i="1" l="1"/>
  <c r="C547" i="1"/>
  <c r="AE547" i="1" s="1"/>
  <c r="C548" i="1" l="1"/>
  <c r="AE548" i="1" s="1"/>
  <c r="AC549" i="1"/>
  <c r="AC550" i="1" l="1"/>
  <c r="C549" i="1"/>
  <c r="AE549" i="1" s="1"/>
  <c r="AC551" i="1" l="1"/>
  <c r="C550" i="1"/>
  <c r="AE550" i="1" s="1"/>
  <c r="AC552" i="1" l="1"/>
  <c r="C551" i="1"/>
  <c r="AE551" i="1" s="1"/>
  <c r="C552" i="1" l="1"/>
  <c r="AE552" i="1" s="1"/>
  <c r="AC553" i="1"/>
  <c r="C553" i="1" l="1"/>
  <c r="AE553" i="1" s="1"/>
  <c r="AC554" i="1"/>
  <c r="AC555" i="1" l="1"/>
  <c r="C554" i="1"/>
  <c r="AE554" i="1" s="1"/>
  <c r="C555" i="1" l="1"/>
  <c r="AE555" i="1" s="1"/>
  <c r="AC556" i="1"/>
  <c r="AC557" i="1" l="1"/>
  <c r="C556" i="1"/>
  <c r="AE556" i="1" s="1"/>
  <c r="AC558" i="1" l="1"/>
  <c r="C557" i="1"/>
  <c r="AE557" i="1" s="1"/>
  <c r="AC559" i="1" l="1"/>
  <c r="C558" i="1"/>
  <c r="AE558" i="1" s="1"/>
  <c r="AC560" i="1" l="1"/>
  <c r="C559" i="1"/>
  <c r="AE559" i="1" s="1"/>
  <c r="C560" i="1" l="1"/>
  <c r="AE560" i="1" s="1"/>
  <c r="AC561" i="1"/>
  <c r="C561" i="1" l="1"/>
  <c r="AE561" i="1" s="1"/>
  <c r="AC562" i="1"/>
  <c r="AC563" i="1" l="1"/>
  <c r="C562" i="1"/>
  <c r="AE562" i="1" s="1"/>
  <c r="AC564" i="1" l="1"/>
  <c r="C563" i="1"/>
  <c r="AE563" i="1" s="1"/>
  <c r="AC565" i="1" l="1"/>
  <c r="C564" i="1"/>
  <c r="AE564" i="1" s="1"/>
  <c r="C565" i="1" l="1"/>
  <c r="AE565" i="1" s="1"/>
  <c r="AC566" i="1"/>
  <c r="C566" i="1" l="1"/>
  <c r="AE566" i="1" s="1"/>
  <c r="AC567" i="1"/>
  <c r="AC568" i="1" l="1"/>
  <c r="C567" i="1"/>
  <c r="AE567" i="1" s="1"/>
  <c r="AC569" i="1" l="1"/>
  <c r="C568" i="1"/>
  <c r="AE568" i="1" s="1"/>
  <c r="AC570" i="1" l="1"/>
  <c r="C569" i="1"/>
  <c r="AE569" i="1" s="1"/>
  <c r="C570" i="1" l="1"/>
  <c r="AE570" i="1" s="1"/>
  <c r="AC571" i="1"/>
  <c r="C571" i="1" l="1"/>
  <c r="AE571" i="1" s="1"/>
  <c r="AC572" i="1"/>
  <c r="AC573" i="1" l="1"/>
  <c r="C572" i="1"/>
  <c r="AE572" i="1" s="1"/>
  <c r="AC574" i="1" l="1"/>
  <c r="C573" i="1"/>
  <c r="AE573" i="1" s="1"/>
  <c r="C574" i="1" l="1"/>
  <c r="AE574" i="1" s="1"/>
  <c r="AC575" i="1"/>
  <c r="AC576" i="1" l="1"/>
  <c r="C575" i="1"/>
  <c r="AE575" i="1" s="1"/>
  <c r="AC577" i="1" l="1"/>
  <c r="C576" i="1"/>
  <c r="AE576" i="1" s="1"/>
  <c r="C577" i="1" l="1"/>
  <c r="AE577" i="1" s="1"/>
  <c r="AC578" i="1"/>
  <c r="C578" i="1" l="1"/>
  <c r="AE578" i="1" s="1"/>
  <c r="AC579" i="1"/>
  <c r="C579" i="1" l="1"/>
  <c r="AE579" i="1" s="1"/>
  <c r="AC580" i="1"/>
  <c r="C580" i="1" l="1"/>
  <c r="AE580" i="1" s="1"/>
  <c r="AC581" i="1"/>
  <c r="AC582" i="1" l="1"/>
  <c r="C581" i="1"/>
  <c r="AE581" i="1" s="1"/>
  <c r="AC583" i="1" l="1"/>
  <c r="C582" i="1"/>
  <c r="AE582" i="1" s="1"/>
  <c r="C583" i="1" l="1"/>
  <c r="AE583" i="1" s="1"/>
  <c r="AC584" i="1"/>
  <c r="AC585" i="1" l="1"/>
  <c r="C584" i="1"/>
  <c r="AE584" i="1" s="1"/>
  <c r="AC586" i="1" l="1"/>
  <c r="C585" i="1"/>
  <c r="AE585" i="1" s="1"/>
  <c r="AC587" i="1" l="1"/>
  <c r="C586" i="1"/>
  <c r="AE586" i="1" s="1"/>
  <c r="C587" i="1" l="1"/>
  <c r="AE587" i="1" s="1"/>
  <c r="AC588" i="1"/>
  <c r="C588" i="1" l="1"/>
  <c r="AE588" i="1" s="1"/>
  <c r="AC589" i="1"/>
  <c r="AC590" i="1" l="1"/>
  <c r="C589" i="1"/>
  <c r="AE589" i="1" s="1"/>
  <c r="AC591" i="1" l="1"/>
  <c r="C590" i="1"/>
  <c r="AE590" i="1" s="1"/>
  <c r="AC592" i="1" l="1"/>
  <c r="C591" i="1"/>
  <c r="AE591" i="1" s="1"/>
  <c r="C592" i="1" l="1"/>
  <c r="AE592" i="1" s="1"/>
  <c r="AC593" i="1"/>
  <c r="C593" i="1" l="1"/>
  <c r="AE593" i="1" s="1"/>
  <c r="AC594" i="1"/>
  <c r="AC595" i="1" l="1"/>
  <c r="C594" i="1"/>
  <c r="AE594" i="1" s="1"/>
  <c r="C595" i="1" l="1"/>
  <c r="AE595" i="1" s="1"/>
  <c r="AC596" i="1"/>
  <c r="C596" i="1" l="1"/>
  <c r="AE596" i="1" s="1"/>
  <c r="AC597" i="1"/>
  <c r="AC598" i="1" l="1"/>
  <c r="C597" i="1"/>
  <c r="AE597" i="1" s="1"/>
  <c r="AC599" i="1" l="1"/>
  <c r="C598" i="1"/>
  <c r="AE598" i="1" s="1"/>
  <c r="AC600" i="1" l="1"/>
  <c r="C599" i="1"/>
  <c r="AE599" i="1" s="1"/>
  <c r="C600" i="1" l="1"/>
  <c r="AE600" i="1" s="1"/>
  <c r="AC601" i="1"/>
  <c r="AC602" i="1" l="1"/>
  <c r="C601" i="1"/>
  <c r="AE601" i="1" s="1"/>
  <c r="AC603" i="1" l="1"/>
  <c r="C602" i="1"/>
  <c r="AE602" i="1" s="1"/>
  <c r="AC604" i="1" l="1"/>
  <c r="C603" i="1"/>
  <c r="AE603" i="1" s="1"/>
  <c r="AC605" i="1" l="1"/>
  <c r="C604" i="1"/>
  <c r="AE604" i="1" s="1"/>
  <c r="AC606" i="1" l="1"/>
  <c r="C605" i="1"/>
  <c r="AE605" i="1" s="1"/>
  <c r="C606" i="1" l="1"/>
  <c r="AE606" i="1" s="1"/>
  <c r="AC607" i="1"/>
  <c r="C607" i="1" l="1"/>
  <c r="AE607" i="1" s="1"/>
  <c r="AC608" i="1"/>
  <c r="AC609" i="1" l="1"/>
  <c r="C608" i="1"/>
  <c r="AE608" i="1" s="1"/>
  <c r="AC610" i="1" l="1"/>
  <c r="C609" i="1"/>
  <c r="AE609" i="1" s="1"/>
  <c r="AC611" i="1" l="1"/>
  <c r="C610" i="1"/>
  <c r="AE610" i="1" s="1"/>
  <c r="C611" i="1" l="1"/>
  <c r="AE611" i="1" s="1"/>
  <c r="AC612" i="1"/>
  <c r="C612" i="1" l="1"/>
  <c r="AE612" i="1" s="1"/>
  <c r="AC613" i="1"/>
  <c r="AC614" i="1" l="1"/>
  <c r="C613" i="1"/>
  <c r="AE613" i="1" s="1"/>
  <c r="C614" i="1" l="1"/>
  <c r="AE614" i="1" s="1"/>
  <c r="AC615" i="1"/>
  <c r="C615" i="1" l="1"/>
  <c r="AE615" i="1" s="1"/>
  <c r="AC616" i="1"/>
  <c r="AC617" i="1" l="1"/>
  <c r="C616" i="1"/>
  <c r="AE616" i="1" s="1"/>
  <c r="AC618" i="1" l="1"/>
  <c r="C617" i="1"/>
  <c r="AE617" i="1" s="1"/>
  <c r="AC619" i="1" l="1"/>
  <c r="C618" i="1"/>
  <c r="AE618" i="1" s="1"/>
  <c r="C619" i="1" l="1"/>
  <c r="AE619" i="1" s="1"/>
  <c r="AC620" i="1"/>
  <c r="AC621" i="1" l="1"/>
  <c r="C620" i="1"/>
  <c r="AE620" i="1" s="1"/>
  <c r="AC622" i="1" l="1"/>
  <c r="C621" i="1"/>
  <c r="AE621" i="1" s="1"/>
  <c r="AC623" i="1" l="1"/>
  <c r="C622" i="1"/>
  <c r="AE622" i="1" s="1"/>
  <c r="C623" i="1" l="1"/>
  <c r="AE623" i="1" s="1"/>
  <c r="AC624" i="1"/>
  <c r="AC625" i="1" l="1"/>
  <c r="C624" i="1"/>
  <c r="AE624" i="1" s="1"/>
  <c r="AC626" i="1" l="1"/>
  <c r="C625" i="1"/>
  <c r="AE625" i="1" s="1"/>
  <c r="AC627" i="1" l="1"/>
  <c r="C626" i="1"/>
  <c r="AE626" i="1" s="1"/>
  <c r="C627" i="1" l="1"/>
  <c r="AE627" i="1" s="1"/>
  <c r="AC628" i="1"/>
  <c r="AC629" i="1" l="1"/>
  <c r="C628" i="1"/>
  <c r="AE628" i="1" s="1"/>
  <c r="AC630" i="1" l="1"/>
  <c r="C629" i="1"/>
  <c r="AE629" i="1" s="1"/>
  <c r="AC631" i="1" l="1"/>
  <c r="C630" i="1"/>
  <c r="AE630" i="1" s="1"/>
  <c r="C631" i="1" l="1"/>
  <c r="AE631" i="1" s="1"/>
  <c r="AC632" i="1"/>
  <c r="AC633" i="1" l="1"/>
  <c r="C632" i="1"/>
  <c r="AE632" i="1" s="1"/>
  <c r="AC634" i="1" l="1"/>
  <c r="C633" i="1"/>
  <c r="AE633" i="1" s="1"/>
  <c r="AC635" i="1" l="1"/>
  <c r="C634" i="1"/>
  <c r="AE634" i="1" s="1"/>
  <c r="C635" i="1" l="1"/>
  <c r="AE635" i="1" s="1"/>
  <c r="AC636" i="1"/>
  <c r="C636" i="1" l="1"/>
  <c r="AE636" i="1" s="1"/>
  <c r="AC637" i="1"/>
  <c r="AC638" i="1" l="1"/>
  <c r="C637" i="1"/>
  <c r="AE637" i="1" s="1"/>
  <c r="AC639" i="1" l="1"/>
  <c r="C638" i="1"/>
  <c r="AE638" i="1" s="1"/>
  <c r="AC640" i="1" l="1"/>
  <c r="C639" i="1"/>
  <c r="AE639" i="1" s="1"/>
  <c r="C640" i="1" l="1"/>
  <c r="AE640" i="1" s="1"/>
  <c r="AC641" i="1"/>
  <c r="AC642" i="1" l="1"/>
  <c r="C641" i="1"/>
  <c r="AE641" i="1" s="1"/>
  <c r="AC643" i="1" l="1"/>
  <c r="C642" i="1"/>
  <c r="AE642" i="1" s="1"/>
  <c r="AC644" i="1" l="1"/>
  <c r="C643" i="1"/>
  <c r="AE643" i="1" s="1"/>
  <c r="AC645" i="1" l="1"/>
  <c r="C644" i="1"/>
  <c r="AE644" i="1" s="1"/>
  <c r="AC646" i="1" l="1"/>
  <c r="C645" i="1"/>
  <c r="AE645" i="1" s="1"/>
  <c r="C646" i="1" l="1"/>
  <c r="AE646" i="1" s="1"/>
  <c r="AC647" i="1"/>
  <c r="C647" i="1" l="1"/>
  <c r="AE647" i="1" s="1"/>
  <c r="AC648" i="1"/>
  <c r="AC649" i="1" l="1"/>
  <c r="C648" i="1"/>
  <c r="AE648" i="1" s="1"/>
  <c r="C649" i="1" l="1"/>
  <c r="AE649" i="1" s="1"/>
  <c r="AC650" i="1"/>
  <c r="AC651" i="1" l="1"/>
  <c r="C650" i="1"/>
  <c r="AE650" i="1" s="1"/>
  <c r="AC652" i="1" l="1"/>
  <c r="C651" i="1"/>
  <c r="AE651" i="1" s="1"/>
  <c r="AC653" i="1" l="1"/>
  <c r="C652" i="1"/>
  <c r="AE652" i="1" s="1"/>
  <c r="C653" i="1" l="1"/>
  <c r="AE653" i="1" s="1"/>
  <c r="AC654" i="1"/>
  <c r="AC655" i="1" l="1"/>
  <c r="C654" i="1"/>
  <c r="AE654" i="1" s="1"/>
  <c r="AC656" i="1" l="1"/>
  <c r="C655" i="1"/>
  <c r="AE655" i="1" s="1"/>
  <c r="AC657" i="1" l="1"/>
  <c r="C656" i="1"/>
  <c r="AE656" i="1" s="1"/>
  <c r="C657" i="1" l="1"/>
  <c r="AE657" i="1" s="1"/>
  <c r="AC658" i="1"/>
  <c r="C658" i="1" l="1"/>
  <c r="AE658" i="1" s="1"/>
  <c r="AC659" i="1"/>
  <c r="AC660" i="1" l="1"/>
  <c r="C659" i="1"/>
  <c r="AE659" i="1" s="1"/>
  <c r="AC661" i="1" l="1"/>
  <c r="C660" i="1"/>
  <c r="AE660" i="1" s="1"/>
  <c r="AC662" i="1" l="1"/>
  <c r="C661" i="1"/>
  <c r="AE661" i="1" s="1"/>
  <c r="C662" i="1" l="1"/>
  <c r="AE662" i="1" s="1"/>
  <c r="AC663" i="1"/>
  <c r="AC664" i="1" l="1"/>
  <c r="C663" i="1"/>
  <c r="AE663" i="1" s="1"/>
  <c r="AC665" i="1" l="1"/>
  <c r="C664" i="1"/>
  <c r="AE664" i="1" s="1"/>
  <c r="AC666" i="1" l="1"/>
  <c r="C665" i="1"/>
  <c r="AE665" i="1" s="1"/>
  <c r="C666" i="1" l="1"/>
  <c r="AE666" i="1" s="1"/>
  <c r="AC667" i="1"/>
  <c r="C667" i="1" l="1"/>
  <c r="AE667" i="1" s="1"/>
  <c r="AC668" i="1"/>
  <c r="AC669" i="1" l="1"/>
  <c r="C668" i="1"/>
  <c r="AE668" i="1" s="1"/>
  <c r="AC670" i="1" l="1"/>
  <c r="C669" i="1"/>
  <c r="AE669" i="1" s="1"/>
  <c r="C670" i="1" l="1"/>
  <c r="AE670" i="1" s="1"/>
  <c r="AC671" i="1"/>
  <c r="AC672" i="1" l="1"/>
  <c r="C671" i="1"/>
  <c r="AE671" i="1" s="1"/>
  <c r="AC673" i="1" l="1"/>
  <c r="C672" i="1"/>
  <c r="AE672" i="1" s="1"/>
  <c r="C673" i="1" l="1"/>
  <c r="AE673" i="1" s="1"/>
  <c r="AC674" i="1"/>
  <c r="AC675" i="1" l="1"/>
  <c r="C674" i="1"/>
  <c r="AE674" i="1" s="1"/>
  <c r="AC676" i="1" l="1"/>
  <c r="C675" i="1"/>
  <c r="AE675" i="1" s="1"/>
  <c r="C676" i="1" l="1"/>
  <c r="AE676" i="1" s="1"/>
  <c r="AC677" i="1"/>
  <c r="AC678" i="1" l="1"/>
  <c r="C677" i="1"/>
  <c r="AE677" i="1" s="1"/>
  <c r="AC679" i="1" l="1"/>
  <c r="C678" i="1"/>
  <c r="AE678" i="1" s="1"/>
  <c r="C679" i="1" l="1"/>
  <c r="AE679" i="1" s="1"/>
  <c r="AC680" i="1"/>
  <c r="AC681" i="1" l="1"/>
  <c r="C680" i="1"/>
  <c r="AE680" i="1" s="1"/>
  <c r="AC682" i="1" l="1"/>
  <c r="C681" i="1"/>
  <c r="AE681" i="1" s="1"/>
  <c r="C682" i="1" l="1"/>
  <c r="AE682" i="1" s="1"/>
  <c r="AC683" i="1"/>
  <c r="AC684" i="1" l="1"/>
  <c r="C683" i="1"/>
  <c r="AE683" i="1" s="1"/>
  <c r="AC685" i="1" l="1"/>
  <c r="C684" i="1"/>
  <c r="AE684" i="1" s="1"/>
  <c r="C685" i="1" l="1"/>
  <c r="AE685" i="1" s="1"/>
  <c r="AC686" i="1"/>
  <c r="AC687" i="1" l="1"/>
  <c r="C686" i="1"/>
  <c r="AE686" i="1" s="1"/>
  <c r="AC688" i="1" l="1"/>
  <c r="C687" i="1"/>
  <c r="AE687" i="1" s="1"/>
  <c r="C688" i="1" l="1"/>
  <c r="AE688" i="1" s="1"/>
  <c r="AC689" i="1"/>
  <c r="AC690" i="1" l="1"/>
  <c r="C689" i="1"/>
  <c r="AE689" i="1" s="1"/>
  <c r="AC691" i="1" l="1"/>
  <c r="C690" i="1"/>
  <c r="AE690" i="1" s="1"/>
  <c r="AC692" i="1" l="1"/>
  <c r="C691" i="1"/>
  <c r="AE691" i="1" s="1"/>
  <c r="AC693" i="1" l="1"/>
  <c r="C692" i="1"/>
  <c r="AE692" i="1" s="1"/>
  <c r="C693" i="1" l="1"/>
  <c r="AE693" i="1" s="1"/>
  <c r="AC694" i="1"/>
  <c r="AC695" i="1" l="1"/>
  <c r="C694" i="1"/>
  <c r="AE694" i="1" s="1"/>
  <c r="AC696" i="1" l="1"/>
  <c r="C695" i="1"/>
  <c r="AE695" i="1" s="1"/>
  <c r="AC697" i="1" l="1"/>
  <c r="C696" i="1"/>
  <c r="AE696" i="1" s="1"/>
  <c r="C697" i="1" l="1"/>
  <c r="AE697" i="1" s="1"/>
  <c r="AC698" i="1"/>
  <c r="C698" i="1" l="1"/>
  <c r="AE698" i="1" s="1"/>
  <c r="AC699" i="1"/>
  <c r="AC700" i="1" l="1"/>
  <c r="C699" i="1"/>
  <c r="AE699" i="1" s="1"/>
  <c r="C700" i="1" l="1"/>
  <c r="AE700" i="1" s="1"/>
  <c r="AC701" i="1"/>
  <c r="AC702" i="1" l="1"/>
  <c r="C701" i="1"/>
  <c r="AE701" i="1" s="1"/>
  <c r="AC703" i="1" l="1"/>
  <c r="C702" i="1"/>
  <c r="AE702" i="1" s="1"/>
  <c r="AC704" i="1" l="1"/>
  <c r="C703" i="1"/>
  <c r="AE703" i="1" s="1"/>
  <c r="C704" i="1" l="1"/>
  <c r="AE704" i="1" s="1"/>
  <c r="AC705" i="1"/>
  <c r="AC706" i="1" l="1"/>
  <c r="C705" i="1"/>
  <c r="AE705" i="1" s="1"/>
  <c r="AC707" i="1" l="1"/>
  <c r="C706" i="1"/>
  <c r="AE706" i="1" s="1"/>
  <c r="AC708" i="1" l="1"/>
  <c r="C707" i="1"/>
  <c r="AE707" i="1" s="1"/>
  <c r="C708" i="1" l="1"/>
  <c r="AE708" i="1" s="1"/>
  <c r="AC709" i="1"/>
  <c r="AC710" i="1" l="1"/>
  <c r="C709" i="1"/>
  <c r="AE709" i="1" s="1"/>
  <c r="AC711" i="1" l="1"/>
  <c r="C710" i="1"/>
  <c r="AE710" i="1" s="1"/>
  <c r="AC712" i="1" l="1"/>
  <c r="C711" i="1"/>
  <c r="AE711" i="1" s="1"/>
  <c r="C712" i="1" l="1"/>
  <c r="AE712" i="1" s="1"/>
  <c r="AC713" i="1"/>
  <c r="C713" i="1" l="1"/>
  <c r="AE713" i="1" s="1"/>
  <c r="AC714" i="1"/>
  <c r="AC715" i="1" l="1"/>
  <c r="C714" i="1"/>
  <c r="AE714" i="1" s="1"/>
  <c r="AC716" i="1" l="1"/>
  <c r="C715" i="1"/>
  <c r="AE715" i="1" s="1"/>
  <c r="C716" i="1" l="1"/>
  <c r="AE716" i="1" s="1"/>
  <c r="AC717" i="1"/>
  <c r="AC718" i="1" l="1"/>
  <c r="C717" i="1"/>
  <c r="AE717" i="1" s="1"/>
  <c r="AC719" i="1" l="1"/>
  <c r="C718" i="1"/>
  <c r="AE718" i="1" s="1"/>
  <c r="AC720" i="1" l="1"/>
  <c r="C719" i="1"/>
  <c r="AE719" i="1" s="1"/>
  <c r="C720" i="1" l="1"/>
  <c r="AE720" i="1" s="1"/>
  <c r="AC721" i="1"/>
  <c r="C721" i="1" l="1"/>
  <c r="AE721" i="1" s="1"/>
  <c r="AC722" i="1"/>
  <c r="AC723" i="1" l="1"/>
  <c r="C722" i="1"/>
  <c r="AE722" i="1" s="1"/>
  <c r="C723" i="1" l="1"/>
  <c r="AE723" i="1" s="1"/>
  <c r="AC724" i="1"/>
  <c r="AC725" i="1" l="1"/>
  <c r="C724" i="1"/>
  <c r="AE724" i="1" s="1"/>
  <c r="C725" i="1" l="1"/>
  <c r="AE725" i="1" s="1"/>
  <c r="AC726" i="1"/>
  <c r="AC727" i="1" l="1"/>
  <c r="C726" i="1"/>
  <c r="AE726" i="1" s="1"/>
  <c r="AC728" i="1" l="1"/>
  <c r="C727" i="1"/>
  <c r="AE727" i="1" s="1"/>
  <c r="AC729" i="1" l="1"/>
  <c r="C728" i="1"/>
  <c r="AE728" i="1" s="1"/>
  <c r="C729" i="1" l="1"/>
  <c r="AE729" i="1" s="1"/>
  <c r="AC730" i="1"/>
  <c r="C730" i="1" l="1"/>
  <c r="AE730" i="1" s="1"/>
  <c r="AC731" i="1"/>
  <c r="AC732" i="1" l="1"/>
  <c r="C731" i="1"/>
  <c r="AE731" i="1" s="1"/>
  <c r="C732" i="1" l="1"/>
  <c r="AE732" i="1" s="1"/>
  <c r="AC733" i="1"/>
  <c r="AC734" i="1" l="1"/>
  <c r="C733" i="1"/>
  <c r="AE733" i="1" s="1"/>
  <c r="AC735" i="1" l="1"/>
  <c r="C734" i="1"/>
  <c r="AE734" i="1" s="1"/>
  <c r="AC736" i="1" l="1"/>
  <c r="C735" i="1"/>
  <c r="AE735" i="1" s="1"/>
  <c r="AC737" i="1" l="1"/>
  <c r="C736" i="1"/>
  <c r="AE736" i="1" s="1"/>
  <c r="AC738" i="1" l="1"/>
  <c r="C737" i="1"/>
  <c r="AE737" i="1" s="1"/>
  <c r="AC739" i="1" l="1"/>
  <c r="C738" i="1"/>
  <c r="AE738" i="1" s="1"/>
  <c r="AC740" i="1" l="1"/>
  <c r="C739" i="1"/>
  <c r="AE739" i="1" s="1"/>
  <c r="C740" i="1" l="1"/>
  <c r="AE740" i="1" s="1"/>
  <c r="AC741" i="1"/>
  <c r="C741" i="1" l="1"/>
  <c r="AE741" i="1" s="1"/>
  <c r="AC742" i="1"/>
  <c r="C742" i="1" l="1"/>
  <c r="AE742" i="1" s="1"/>
  <c r="AC743" i="1"/>
  <c r="AC744" i="1" l="1"/>
  <c r="C743" i="1"/>
  <c r="AE743" i="1" s="1"/>
  <c r="AC745" i="1" l="1"/>
  <c r="C744" i="1"/>
  <c r="AE744" i="1" s="1"/>
  <c r="C745" i="1" l="1"/>
  <c r="AE745" i="1" s="1"/>
  <c r="AC746" i="1"/>
  <c r="C746" i="1" l="1"/>
  <c r="AE746" i="1" s="1"/>
  <c r="AC747" i="1"/>
  <c r="AC748" i="1" l="1"/>
  <c r="C747" i="1"/>
  <c r="AE747" i="1" s="1"/>
  <c r="AC749" i="1" l="1"/>
  <c r="C748" i="1"/>
  <c r="AE748" i="1" s="1"/>
  <c r="C749" i="1" l="1"/>
  <c r="AE749" i="1" s="1"/>
  <c r="AC750" i="1"/>
  <c r="AC751" i="1" l="1"/>
  <c r="C750" i="1"/>
  <c r="AE750" i="1" s="1"/>
  <c r="AC752" i="1" l="1"/>
  <c r="C751" i="1"/>
  <c r="AE751" i="1" s="1"/>
  <c r="AC753" i="1" l="1"/>
  <c r="C752" i="1"/>
  <c r="AE752" i="1" s="1"/>
  <c r="AC754" i="1" l="1"/>
  <c r="C753" i="1"/>
  <c r="AE753" i="1" s="1"/>
  <c r="AC755" i="1" l="1"/>
  <c r="C754" i="1"/>
  <c r="AE754" i="1" s="1"/>
  <c r="AC756" i="1" l="1"/>
  <c r="C755" i="1"/>
  <c r="AE755" i="1" s="1"/>
  <c r="AC757" i="1" l="1"/>
  <c r="C756" i="1"/>
  <c r="AE756" i="1" s="1"/>
  <c r="C757" i="1" l="1"/>
  <c r="AE757" i="1" s="1"/>
  <c r="AC758" i="1"/>
  <c r="AC759" i="1" l="1"/>
  <c r="C758" i="1"/>
  <c r="AE758" i="1" s="1"/>
  <c r="AC760" i="1" l="1"/>
  <c r="C759" i="1"/>
  <c r="AE759" i="1" s="1"/>
  <c r="AC761" i="1" l="1"/>
  <c r="C760" i="1"/>
  <c r="AE760" i="1" s="1"/>
  <c r="AC762" i="1" l="1"/>
  <c r="C761" i="1"/>
  <c r="AE761" i="1" s="1"/>
  <c r="C762" i="1" l="1"/>
  <c r="AE762" i="1" s="1"/>
  <c r="AC763" i="1"/>
  <c r="AC764" i="1" l="1"/>
  <c r="C763" i="1"/>
  <c r="AE763" i="1" s="1"/>
  <c r="AC765" i="1" l="1"/>
  <c r="C764" i="1"/>
  <c r="AE764" i="1" s="1"/>
  <c r="AC766" i="1" l="1"/>
  <c r="C765" i="1"/>
  <c r="AE765" i="1" s="1"/>
  <c r="AC767" i="1" l="1"/>
  <c r="C766" i="1"/>
  <c r="AE766" i="1" s="1"/>
  <c r="C767" i="1" l="1"/>
  <c r="AE767" i="1" s="1"/>
  <c r="AC768" i="1"/>
  <c r="C768" i="1" l="1"/>
  <c r="AE768" i="1" s="1"/>
  <c r="AC769" i="1"/>
  <c r="AC770" i="1" l="1"/>
  <c r="C769" i="1"/>
  <c r="AE769" i="1" s="1"/>
  <c r="AC771" i="1" l="1"/>
  <c r="C770" i="1"/>
  <c r="AE770" i="1" s="1"/>
  <c r="AC772" i="1" l="1"/>
  <c r="C771" i="1"/>
  <c r="AE771" i="1" s="1"/>
  <c r="C772" i="1" l="1"/>
  <c r="AE772" i="1" s="1"/>
  <c r="AC773" i="1"/>
  <c r="C773" i="1" l="1"/>
  <c r="AE773" i="1" s="1"/>
  <c r="AC774" i="1"/>
  <c r="AC775" i="1" l="1"/>
  <c r="C774" i="1"/>
  <c r="AE774" i="1" s="1"/>
  <c r="AC776" i="1" l="1"/>
  <c r="C775" i="1"/>
  <c r="AE775" i="1" s="1"/>
  <c r="C776" i="1" l="1"/>
  <c r="AE776" i="1" s="1"/>
  <c r="AC777" i="1"/>
  <c r="AC778" i="1" l="1"/>
  <c r="C777" i="1"/>
  <c r="AE777" i="1" s="1"/>
  <c r="AC779" i="1" l="1"/>
  <c r="C778" i="1"/>
  <c r="AE778" i="1" s="1"/>
  <c r="AC780" i="1" l="1"/>
  <c r="C779" i="1"/>
  <c r="AE779" i="1" s="1"/>
  <c r="AC781" i="1" l="1"/>
  <c r="C780" i="1"/>
  <c r="AE780" i="1" s="1"/>
  <c r="C781" i="1" l="1"/>
  <c r="AE781" i="1" s="1"/>
  <c r="AC782" i="1"/>
  <c r="C782" i="1" l="1"/>
  <c r="AE782" i="1" s="1"/>
  <c r="AC783" i="1"/>
  <c r="AC784" i="1" l="1"/>
  <c r="C783" i="1"/>
  <c r="AE783" i="1" s="1"/>
  <c r="AC785" i="1" l="1"/>
  <c r="C784" i="1"/>
  <c r="AE784" i="1" s="1"/>
  <c r="C785" i="1" l="1"/>
  <c r="AE785" i="1" s="1"/>
  <c r="AC786" i="1"/>
  <c r="C786" i="1" l="1"/>
  <c r="AE786" i="1" s="1"/>
  <c r="AC787" i="1"/>
  <c r="AC788" i="1" l="1"/>
  <c r="C787" i="1"/>
  <c r="AE787" i="1" s="1"/>
  <c r="C788" i="1" l="1"/>
  <c r="AE788" i="1" s="1"/>
  <c r="AC789" i="1"/>
  <c r="AC790" i="1" l="1"/>
  <c r="C789" i="1"/>
  <c r="AE789" i="1" s="1"/>
  <c r="AC791" i="1" l="1"/>
  <c r="C790" i="1"/>
  <c r="AE790" i="1" s="1"/>
  <c r="C791" i="1" l="1"/>
  <c r="AE791" i="1" s="1"/>
  <c r="AC792" i="1"/>
  <c r="C792" i="1" l="1"/>
  <c r="AE792" i="1" s="1"/>
  <c r="AC793" i="1"/>
  <c r="AC794" i="1" l="1"/>
  <c r="C793" i="1"/>
  <c r="AE793" i="1" s="1"/>
  <c r="C794" i="1" l="1"/>
  <c r="AE794" i="1" s="1"/>
  <c r="AC795" i="1"/>
  <c r="AC796" i="1" l="1"/>
  <c r="C795" i="1"/>
  <c r="AE795" i="1" s="1"/>
  <c r="AC797" i="1" l="1"/>
  <c r="C796" i="1"/>
  <c r="AE796" i="1" s="1"/>
  <c r="AC798" i="1" l="1"/>
  <c r="C797" i="1"/>
  <c r="AE797" i="1" s="1"/>
  <c r="C798" i="1" l="1"/>
  <c r="AE798" i="1" s="1"/>
  <c r="AC799" i="1"/>
  <c r="C799" i="1" l="1"/>
  <c r="AE799" i="1" s="1"/>
  <c r="AC800" i="1"/>
  <c r="C800" i="1" l="1"/>
  <c r="AE800" i="1" s="1"/>
  <c r="AC801" i="1"/>
  <c r="C801" i="1" l="1"/>
  <c r="AE801" i="1" s="1"/>
  <c r="AC802" i="1"/>
  <c r="C802" i="1" l="1"/>
  <c r="AE802" i="1" s="1"/>
  <c r="AC803" i="1"/>
  <c r="C803" i="1" l="1"/>
  <c r="AE803" i="1" s="1"/>
  <c r="AC804" i="1"/>
  <c r="C804" i="1" l="1"/>
  <c r="AE804" i="1" s="1"/>
  <c r="AC805" i="1"/>
  <c r="C805" i="1" l="1"/>
  <c r="AE805" i="1" s="1"/>
  <c r="AC806" i="1"/>
  <c r="C806" i="1" l="1"/>
  <c r="AE806" i="1" s="1"/>
  <c r="AC807" i="1"/>
  <c r="C807" i="1" l="1"/>
  <c r="AE807" i="1" s="1"/>
  <c r="AC808" i="1"/>
  <c r="AC809" i="1" l="1"/>
  <c r="C808" i="1"/>
  <c r="AE808" i="1" s="1"/>
  <c r="C809" i="1" l="1"/>
  <c r="AE809" i="1" s="1"/>
  <c r="AC810" i="1"/>
  <c r="AC811" i="1" l="1"/>
  <c r="C810" i="1"/>
  <c r="AE810" i="1" s="1"/>
  <c r="AC812" i="1" l="1"/>
  <c r="C811" i="1"/>
  <c r="AE811" i="1" s="1"/>
  <c r="C812" i="1" l="1"/>
  <c r="AE812" i="1" s="1"/>
  <c r="AC813" i="1"/>
  <c r="AC814" i="1" l="1"/>
  <c r="C813" i="1"/>
  <c r="AE813" i="1" s="1"/>
  <c r="AC815" i="1" l="1"/>
  <c r="C814" i="1"/>
  <c r="AE814" i="1" s="1"/>
  <c r="AC816" i="1" l="1"/>
  <c r="C815" i="1"/>
  <c r="AE815" i="1" s="1"/>
  <c r="AC817" i="1" l="1"/>
  <c r="C816" i="1"/>
  <c r="AE816" i="1" s="1"/>
  <c r="AC818" i="1" l="1"/>
  <c r="C817" i="1"/>
  <c r="AE817" i="1" s="1"/>
  <c r="AC819" i="1" l="1"/>
  <c r="C818" i="1"/>
  <c r="AE818" i="1" s="1"/>
  <c r="AC820" i="1" l="1"/>
  <c r="C819" i="1"/>
  <c r="AE819" i="1" s="1"/>
  <c r="AC821" i="1" l="1"/>
  <c r="C820" i="1"/>
  <c r="AE820" i="1" s="1"/>
  <c r="C821" i="1" l="1"/>
  <c r="AE821" i="1" s="1"/>
  <c r="AC822" i="1"/>
  <c r="AC823" i="1" l="1"/>
  <c r="C822" i="1"/>
  <c r="AE822" i="1" s="1"/>
  <c r="AC824" i="1" l="1"/>
  <c r="C823" i="1"/>
  <c r="AE823" i="1" s="1"/>
  <c r="AC825" i="1" l="1"/>
  <c r="C824" i="1"/>
  <c r="AE824" i="1" s="1"/>
  <c r="AC826" i="1" l="1"/>
  <c r="C825" i="1"/>
  <c r="AE825" i="1" s="1"/>
  <c r="C826" i="1" l="1"/>
  <c r="AE826" i="1" s="1"/>
  <c r="AC827" i="1"/>
  <c r="C827" i="1" l="1"/>
  <c r="AE827" i="1" s="1"/>
  <c r="AC828" i="1"/>
  <c r="AC829" i="1" l="1"/>
  <c r="C828" i="1"/>
  <c r="AE828" i="1" s="1"/>
  <c r="C829" i="1" l="1"/>
  <c r="AE829" i="1" s="1"/>
  <c r="AC830" i="1"/>
  <c r="AC831" i="1" l="1"/>
  <c r="C830" i="1"/>
  <c r="AE830" i="1" s="1"/>
  <c r="AC832" i="1" l="1"/>
  <c r="C831" i="1"/>
  <c r="AE831" i="1" s="1"/>
  <c r="C832" i="1" l="1"/>
  <c r="AE832" i="1" s="1"/>
  <c r="AC833" i="1"/>
  <c r="C833" i="1" l="1"/>
  <c r="AE833" i="1" s="1"/>
  <c r="AC834" i="1"/>
  <c r="AC835" i="1" l="1"/>
  <c r="C834" i="1"/>
  <c r="AE834" i="1" s="1"/>
  <c r="C835" i="1" l="1"/>
  <c r="AE835" i="1" s="1"/>
  <c r="AC836" i="1"/>
  <c r="AC837" i="1" l="1"/>
  <c r="C836" i="1"/>
  <c r="AE836" i="1" s="1"/>
  <c r="C837" i="1" l="1"/>
  <c r="AE837" i="1" s="1"/>
  <c r="AC838" i="1"/>
  <c r="AC839" i="1" l="1"/>
  <c r="C838" i="1"/>
  <c r="AE838" i="1" s="1"/>
  <c r="AC840" i="1" l="1"/>
  <c r="C839" i="1"/>
  <c r="AE839" i="1" s="1"/>
  <c r="AC841" i="1" l="1"/>
  <c r="C840" i="1"/>
  <c r="AE840" i="1" s="1"/>
  <c r="C841" i="1" l="1"/>
  <c r="AE841" i="1" s="1"/>
  <c r="AC842" i="1"/>
  <c r="C842" i="1" l="1"/>
  <c r="AE842" i="1" s="1"/>
  <c r="AC843" i="1"/>
  <c r="AC844" i="1" l="1"/>
  <c r="C843" i="1"/>
  <c r="AE843" i="1" s="1"/>
  <c r="AC845" i="1" l="1"/>
  <c r="C844" i="1"/>
  <c r="AE844" i="1" s="1"/>
  <c r="AC846" i="1" l="1"/>
  <c r="C845" i="1"/>
  <c r="AE845" i="1" s="1"/>
  <c r="C846" i="1" l="1"/>
  <c r="AE846" i="1" s="1"/>
  <c r="AC847" i="1"/>
  <c r="C847" i="1" l="1"/>
  <c r="AE847" i="1" s="1"/>
  <c r="AC848" i="1"/>
  <c r="AC849" i="1" l="1"/>
  <c r="C848" i="1"/>
  <c r="AE848" i="1" s="1"/>
  <c r="C849" i="1" l="1"/>
  <c r="AE849" i="1" s="1"/>
  <c r="AC850" i="1"/>
  <c r="AC851" i="1" l="1"/>
  <c r="C850" i="1"/>
  <c r="AE850" i="1" s="1"/>
  <c r="C851" i="1" l="1"/>
  <c r="AE851" i="1" s="1"/>
  <c r="AC852" i="1"/>
  <c r="AC853" i="1" l="1"/>
  <c r="C852" i="1"/>
  <c r="AE852" i="1" s="1"/>
  <c r="AC854" i="1" l="1"/>
  <c r="C853" i="1"/>
  <c r="AE853" i="1" s="1"/>
  <c r="AC855" i="1" l="1"/>
  <c r="C854" i="1"/>
  <c r="AE854" i="1" s="1"/>
  <c r="C855" i="1" l="1"/>
  <c r="AE855" i="1" s="1"/>
  <c r="AC856" i="1"/>
  <c r="C856" i="1" l="1"/>
  <c r="AE856" i="1" s="1"/>
  <c r="AC857" i="1"/>
  <c r="AC858" i="1" l="1"/>
  <c r="C857" i="1"/>
  <c r="AE857" i="1" s="1"/>
  <c r="C858" i="1" l="1"/>
  <c r="AE858" i="1" s="1"/>
  <c r="AC859" i="1"/>
  <c r="AC860" i="1" l="1"/>
  <c r="C859" i="1"/>
  <c r="AE859" i="1" s="1"/>
  <c r="AC861" i="1" l="1"/>
  <c r="C860" i="1"/>
  <c r="AE860" i="1" s="1"/>
  <c r="AC862" i="1" l="1"/>
  <c r="C861" i="1"/>
  <c r="AE861" i="1" s="1"/>
  <c r="AC863" i="1" l="1"/>
  <c r="C862" i="1"/>
  <c r="AE862" i="1" s="1"/>
  <c r="C863" i="1" l="1"/>
  <c r="AE863" i="1" s="1"/>
  <c r="AC864" i="1"/>
  <c r="C864" i="1" l="1"/>
  <c r="AE864" i="1" s="1"/>
  <c r="AC865" i="1"/>
  <c r="AC866" i="1" l="1"/>
  <c r="C865" i="1"/>
  <c r="AE865" i="1" s="1"/>
  <c r="C866" i="1" l="1"/>
  <c r="AE866" i="1" s="1"/>
  <c r="AC867" i="1"/>
  <c r="AC868" i="1" l="1"/>
  <c r="C867" i="1"/>
  <c r="AE867" i="1" s="1"/>
  <c r="AC869" i="1" l="1"/>
  <c r="C868" i="1"/>
  <c r="AE868" i="1" s="1"/>
  <c r="C869" i="1" l="1"/>
  <c r="AE869" i="1" s="1"/>
  <c r="AC870" i="1"/>
  <c r="C870" i="1" l="1"/>
  <c r="AE870" i="1" s="1"/>
  <c r="AC871" i="1"/>
  <c r="AC872" i="1" l="1"/>
  <c r="C871" i="1"/>
  <c r="AE871" i="1" s="1"/>
  <c r="AC873" i="1" l="1"/>
  <c r="C872" i="1"/>
  <c r="AE872" i="1" s="1"/>
  <c r="AC874" i="1" l="1"/>
  <c r="C873" i="1"/>
  <c r="AE873" i="1" s="1"/>
  <c r="C874" i="1" l="1"/>
  <c r="AE874" i="1" s="1"/>
  <c r="AC875" i="1"/>
  <c r="C875" i="1" l="1"/>
  <c r="AE875" i="1" s="1"/>
  <c r="AC876" i="1"/>
  <c r="AC877" i="1" l="1"/>
  <c r="C876" i="1"/>
  <c r="AE876" i="1" s="1"/>
  <c r="C877" i="1" l="1"/>
  <c r="AE877" i="1" s="1"/>
  <c r="AC878" i="1"/>
  <c r="AC879" i="1" l="1"/>
  <c r="C878" i="1"/>
  <c r="AE878" i="1" s="1"/>
  <c r="AC880" i="1" l="1"/>
  <c r="C879" i="1"/>
  <c r="AE879" i="1" s="1"/>
  <c r="C880" i="1" l="1"/>
  <c r="AE880" i="1" s="1"/>
  <c r="AC881" i="1"/>
  <c r="AC882" i="1" l="1"/>
  <c r="C881" i="1"/>
  <c r="AE881" i="1" s="1"/>
  <c r="AC883" i="1" l="1"/>
  <c r="C882" i="1"/>
  <c r="AE882" i="1" s="1"/>
  <c r="AC884" i="1" l="1"/>
  <c r="C883" i="1"/>
  <c r="AE883" i="1" s="1"/>
  <c r="C884" i="1" l="1"/>
  <c r="AE884" i="1" s="1"/>
  <c r="AC885" i="1"/>
  <c r="C885" i="1" l="1"/>
  <c r="AE885" i="1" s="1"/>
  <c r="AC886" i="1"/>
  <c r="C886" i="1" l="1"/>
  <c r="AE886" i="1" s="1"/>
  <c r="AC887" i="1"/>
  <c r="C887" i="1" l="1"/>
  <c r="AE887" i="1" s="1"/>
  <c r="AC888" i="1"/>
  <c r="AC889" i="1" l="1"/>
  <c r="C888" i="1"/>
  <c r="AE888" i="1" s="1"/>
  <c r="AC890" i="1" l="1"/>
  <c r="C889" i="1"/>
  <c r="AE889" i="1" s="1"/>
  <c r="C890" i="1" l="1"/>
  <c r="AE890" i="1" s="1"/>
  <c r="AC891" i="1"/>
  <c r="C891" i="1" l="1"/>
  <c r="AE891" i="1" s="1"/>
  <c r="AC892" i="1"/>
  <c r="AC893" i="1" l="1"/>
  <c r="C892" i="1"/>
  <c r="AE892" i="1" s="1"/>
  <c r="C893" i="1" l="1"/>
  <c r="AE893" i="1" s="1"/>
  <c r="AC894" i="1"/>
  <c r="AC895" i="1" l="1"/>
  <c r="C894" i="1"/>
  <c r="AE894" i="1" s="1"/>
  <c r="C895" i="1" l="1"/>
  <c r="AE895" i="1" s="1"/>
  <c r="AC896" i="1"/>
  <c r="AC897" i="1" l="1"/>
  <c r="C896" i="1"/>
  <c r="AE896" i="1" s="1"/>
  <c r="C897" i="1" l="1"/>
  <c r="AE897" i="1" s="1"/>
  <c r="AC898" i="1"/>
  <c r="C898" i="1" l="1"/>
  <c r="AE898" i="1" s="1"/>
  <c r="AC899" i="1"/>
  <c r="AC900" i="1" l="1"/>
  <c r="C899" i="1"/>
  <c r="AE899" i="1" s="1"/>
  <c r="AC901" i="1" l="1"/>
  <c r="C900" i="1"/>
  <c r="AE900" i="1" s="1"/>
  <c r="AC902" i="1" l="1"/>
  <c r="C901" i="1"/>
  <c r="AE901" i="1" s="1"/>
  <c r="C902" i="1" l="1"/>
  <c r="AE902" i="1" s="1"/>
  <c r="AC903" i="1"/>
  <c r="AC904" i="1" l="1"/>
  <c r="C903" i="1"/>
  <c r="AE903" i="1" s="1"/>
  <c r="AC905" i="1" l="1"/>
  <c r="C904" i="1"/>
  <c r="AE904" i="1" s="1"/>
  <c r="C905" i="1" l="1"/>
  <c r="AE905" i="1" s="1"/>
  <c r="AC906" i="1"/>
  <c r="AC907" i="1" l="1"/>
  <c r="C906" i="1"/>
  <c r="AE906" i="1" s="1"/>
  <c r="AC908" i="1" l="1"/>
  <c r="C907" i="1"/>
  <c r="AE907" i="1" s="1"/>
  <c r="C908" i="1" l="1"/>
  <c r="AE908" i="1" s="1"/>
  <c r="AC909" i="1"/>
  <c r="C909" i="1" l="1"/>
  <c r="AE909" i="1" s="1"/>
  <c r="AC910" i="1"/>
  <c r="AC911" i="1" l="1"/>
  <c r="C910" i="1"/>
  <c r="AE910" i="1" s="1"/>
  <c r="C911" i="1" l="1"/>
  <c r="AE911" i="1" s="1"/>
  <c r="AC912" i="1"/>
  <c r="AC913" i="1" l="1"/>
  <c r="C912" i="1"/>
  <c r="AE912" i="1" s="1"/>
  <c r="AC914" i="1" l="1"/>
  <c r="C913" i="1"/>
  <c r="AE913" i="1" s="1"/>
  <c r="C914" i="1" l="1"/>
  <c r="AE914" i="1" s="1"/>
  <c r="AC915" i="1"/>
  <c r="AC916" i="1" l="1"/>
  <c r="C915" i="1"/>
  <c r="AE915" i="1" s="1"/>
  <c r="AC917" i="1" l="1"/>
  <c r="C916" i="1"/>
  <c r="AE916" i="1" s="1"/>
  <c r="AC918" i="1" l="1"/>
  <c r="C917" i="1"/>
  <c r="AE917" i="1" s="1"/>
  <c r="C918" i="1" l="1"/>
  <c r="AE918" i="1" s="1"/>
  <c r="AC919" i="1"/>
  <c r="C919" i="1" l="1"/>
  <c r="AE919" i="1" s="1"/>
  <c r="AC920" i="1"/>
  <c r="AC921" i="1" l="1"/>
  <c r="C920" i="1"/>
  <c r="AE920" i="1" s="1"/>
  <c r="AC922" i="1" l="1"/>
  <c r="C921" i="1"/>
  <c r="AE921" i="1" s="1"/>
  <c r="AC923" i="1" l="1"/>
  <c r="C922" i="1"/>
  <c r="AE922" i="1" s="1"/>
  <c r="C923" i="1" l="1"/>
  <c r="AE923" i="1" s="1"/>
  <c r="AC924" i="1"/>
  <c r="C924" i="1" l="1"/>
  <c r="AE924" i="1" s="1"/>
  <c r="AC925" i="1"/>
  <c r="AC926" i="1" l="1"/>
  <c r="C925" i="1"/>
  <c r="AE925" i="1" s="1"/>
  <c r="AC927" i="1" l="1"/>
  <c r="C926" i="1"/>
  <c r="AE926" i="1" s="1"/>
  <c r="AC928" i="1" l="1"/>
  <c r="C927" i="1"/>
  <c r="AE927" i="1" s="1"/>
  <c r="C928" i="1" l="1"/>
  <c r="AE928" i="1" s="1"/>
  <c r="AC929" i="1"/>
  <c r="C929" i="1" l="1"/>
  <c r="AE929" i="1" s="1"/>
  <c r="AC930" i="1"/>
  <c r="AC931" i="1" l="1"/>
  <c r="C930" i="1"/>
  <c r="AE930" i="1" s="1"/>
  <c r="AC932" i="1" l="1"/>
  <c r="C931" i="1"/>
  <c r="AE931" i="1" s="1"/>
  <c r="AC933" i="1" l="1"/>
  <c r="C932" i="1"/>
  <c r="AE932" i="1" s="1"/>
  <c r="C933" i="1" l="1"/>
  <c r="AE933" i="1" s="1"/>
  <c r="AC934" i="1"/>
  <c r="AC935" i="1" l="1"/>
  <c r="C934" i="1"/>
  <c r="AE934" i="1" s="1"/>
  <c r="AC936" i="1" l="1"/>
  <c r="C935" i="1"/>
  <c r="AE935" i="1" s="1"/>
  <c r="AC937" i="1" l="1"/>
  <c r="C936" i="1"/>
  <c r="AE936" i="1" s="1"/>
  <c r="AC938" i="1" l="1"/>
  <c r="C937" i="1"/>
  <c r="AE937" i="1" s="1"/>
  <c r="AC939" i="1" l="1"/>
  <c r="C938" i="1"/>
  <c r="AE938" i="1" s="1"/>
  <c r="C939" i="1" l="1"/>
  <c r="AE939" i="1" s="1"/>
  <c r="AC940" i="1"/>
  <c r="C940" i="1" l="1"/>
  <c r="AE940" i="1" s="1"/>
  <c r="AC941" i="1"/>
  <c r="AC942" i="1" l="1"/>
  <c r="C941" i="1"/>
  <c r="AE941" i="1" s="1"/>
  <c r="AC943" i="1" l="1"/>
  <c r="C942" i="1"/>
  <c r="AE942" i="1" s="1"/>
  <c r="C943" i="1" l="1"/>
  <c r="AE943" i="1" s="1"/>
  <c r="AC944" i="1"/>
  <c r="C944" i="1" l="1"/>
  <c r="AE944" i="1" s="1"/>
  <c r="AC945" i="1"/>
  <c r="AC946" i="1" l="1"/>
  <c r="C945" i="1"/>
  <c r="AE945" i="1" s="1"/>
  <c r="AC947" i="1" l="1"/>
  <c r="C946" i="1"/>
  <c r="AE946" i="1" s="1"/>
  <c r="AC948" i="1" l="1"/>
  <c r="C947" i="1"/>
  <c r="AE947" i="1" s="1"/>
  <c r="C948" i="1" l="1"/>
  <c r="AE948" i="1" s="1"/>
  <c r="AC949" i="1"/>
  <c r="AC950" i="1" l="1"/>
  <c r="C949" i="1"/>
  <c r="AE949" i="1" s="1"/>
  <c r="AC951" i="1" l="1"/>
  <c r="C950" i="1"/>
  <c r="AE950" i="1" s="1"/>
  <c r="AC952" i="1" l="1"/>
  <c r="C951" i="1"/>
  <c r="AE951" i="1" s="1"/>
  <c r="C952" i="1" l="1"/>
  <c r="AE952" i="1" s="1"/>
  <c r="AC953" i="1"/>
  <c r="C953" i="1" l="1"/>
  <c r="AE953" i="1" s="1"/>
  <c r="AC954" i="1"/>
  <c r="AC955" i="1" l="1"/>
  <c r="C954" i="1"/>
  <c r="AE954" i="1" s="1"/>
  <c r="AC956" i="1" l="1"/>
  <c r="C955" i="1"/>
  <c r="AE955" i="1" s="1"/>
  <c r="C956" i="1" l="1"/>
  <c r="AE956" i="1" s="1"/>
  <c r="AC957" i="1"/>
  <c r="C957" i="1" l="1"/>
  <c r="AE957" i="1" s="1"/>
  <c r="AC958" i="1"/>
  <c r="AC959" i="1" l="1"/>
  <c r="C958" i="1"/>
  <c r="AE958" i="1" s="1"/>
  <c r="AC960" i="1" l="1"/>
  <c r="C959" i="1"/>
  <c r="AE959" i="1" s="1"/>
  <c r="AC961" i="1" l="1"/>
  <c r="C960" i="1"/>
  <c r="AE960" i="1" s="1"/>
  <c r="C961" i="1" l="1"/>
  <c r="AE961" i="1" s="1"/>
  <c r="AC962" i="1"/>
  <c r="C962" i="1" l="1"/>
  <c r="AE962" i="1" s="1"/>
  <c r="AC963" i="1"/>
  <c r="AC964" i="1" l="1"/>
  <c r="C963" i="1"/>
  <c r="AE963" i="1" s="1"/>
  <c r="C964" i="1" l="1"/>
  <c r="AE964" i="1" s="1"/>
  <c r="AC965" i="1"/>
  <c r="AC966" i="1" l="1"/>
  <c r="C965" i="1"/>
  <c r="AE965" i="1" s="1"/>
  <c r="AC967" i="1" l="1"/>
  <c r="C966" i="1"/>
  <c r="AE966" i="1" s="1"/>
  <c r="AC968" i="1" l="1"/>
  <c r="C967" i="1"/>
  <c r="AE967" i="1" s="1"/>
  <c r="AC969" i="1" l="1"/>
  <c r="C968" i="1"/>
  <c r="AE968" i="1" s="1"/>
  <c r="AC970" i="1" l="1"/>
  <c r="C969" i="1"/>
  <c r="AE969" i="1" s="1"/>
  <c r="C970" i="1" l="1"/>
  <c r="AE970" i="1" s="1"/>
  <c r="AC971" i="1"/>
  <c r="AC972" i="1" l="1"/>
  <c r="C971" i="1"/>
  <c r="AE971" i="1" s="1"/>
  <c r="AC973" i="1" l="1"/>
  <c r="C972" i="1"/>
  <c r="AE972" i="1" s="1"/>
  <c r="AC974" i="1" l="1"/>
  <c r="C973" i="1"/>
  <c r="AE973" i="1" s="1"/>
  <c r="C974" i="1" l="1"/>
  <c r="AE974" i="1" s="1"/>
  <c r="AC975" i="1"/>
  <c r="C975" i="1" l="1"/>
  <c r="AE975" i="1" s="1"/>
  <c r="AC976" i="1"/>
  <c r="AC977" i="1" l="1"/>
  <c r="C976" i="1"/>
  <c r="AE976" i="1" s="1"/>
  <c r="C977" i="1" l="1"/>
  <c r="AE977" i="1" s="1"/>
  <c r="AC978" i="1"/>
  <c r="AC979" i="1" l="1"/>
  <c r="C978" i="1"/>
  <c r="AE978" i="1" s="1"/>
  <c r="C979" i="1" l="1"/>
  <c r="AE979" i="1" s="1"/>
  <c r="AC980" i="1"/>
  <c r="C980" i="1" l="1"/>
  <c r="AE980" i="1" s="1"/>
  <c r="AC981" i="1"/>
  <c r="AC982" i="1" l="1"/>
  <c r="C981" i="1"/>
  <c r="AE981" i="1" s="1"/>
  <c r="AC983" i="1" l="1"/>
  <c r="C982" i="1"/>
  <c r="AE982" i="1" s="1"/>
  <c r="AC984" i="1" l="1"/>
  <c r="C983" i="1"/>
  <c r="AE983" i="1" s="1"/>
  <c r="C984" i="1" l="1"/>
  <c r="AE984" i="1" s="1"/>
  <c r="AC985" i="1"/>
  <c r="AC986" i="1" l="1"/>
  <c r="C985" i="1"/>
  <c r="AE985" i="1" s="1"/>
  <c r="AC987" i="1" l="1"/>
  <c r="C986" i="1"/>
  <c r="AE986" i="1" s="1"/>
  <c r="AC988" i="1" l="1"/>
  <c r="C987" i="1"/>
  <c r="AE987" i="1" s="1"/>
  <c r="C988" i="1" l="1"/>
  <c r="AE988" i="1" s="1"/>
  <c r="AC989" i="1"/>
  <c r="C989" i="1" l="1"/>
  <c r="AE989" i="1" s="1"/>
  <c r="AC990" i="1"/>
  <c r="C990" i="1" l="1"/>
  <c r="AE990" i="1" s="1"/>
  <c r="AC991" i="1"/>
  <c r="C991" i="1" l="1"/>
  <c r="AE991" i="1" s="1"/>
  <c r="AC992" i="1"/>
  <c r="AC993" i="1" l="1"/>
  <c r="C992" i="1"/>
  <c r="AE992" i="1" s="1"/>
  <c r="AC994" i="1" l="1"/>
  <c r="C993" i="1"/>
  <c r="AE993" i="1" s="1"/>
  <c r="C994" i="1" l="1"/>
  <c r="AE994" i="1" s="1"/>
  <c r="AC995" i="1"/>
  <c r="AC996" i="1" l="1"/>
  <c r="C995" i="1"/>
  <c r="AE995" i="1" s="1"/>
  <c r="AC997" i="1" l="1"/>
  <c r="C996" i="1"/>
  <c r="AE996" i="1" s="1"/>
  <c r="AC998" i="1" l="1"/>
  <c r="C997" i="1"/>
  <c r="AE997" i="1" s="1"/>
  <c r="C998" i="1" l="1"/>
  <c r="AE998" i="1" s="1"/>
  <c r="AC999" i="1"/>
  <c r="C999" i="1" l="1"/>
  <c r="AE999" i="1" s="1"/>
  <c r="AC1000" i="1"/>
  <c r="AC1001" i="1" l="1"/>
  <c r="C1000" i="1"/>
  <c r="AE1000" i="1" s="1"/>
  <c r="C1001" i="1" l="1"/>
  <c r="AE1001" i="1" s="1"/>
  <c r="AC1002" i="1"/>
  <c r="C1002" i="1" l="1"/>
  <c r="AE1002" i="1" s="1"/>
  <c r="AC1003" i="1"/>
  <c r="AC1004" i="1" l="1"/>
  <c r="C1004" i="1" s="1"/>
  <c r="AE1004" i="1" s="1"/>
  <c r="C1003" i="1"/>
  <c r="AE1003" i="1" s="1"/>
  <c r="D10" i="1" s="1"/>
</calcChain>
</file>

<file path=xl/sharedStrings.xml><?xml version="1.0" encoding="utf-8"?>
<sst xmlns="http://schemas.openxmlformats.org/spreadsheetml/2006/main" count="2072" uniqueCount="2066">
  <si>
    <t>Chris Grafton</t>
  </si>
  <si>
    <t>Dominic Hicklin</t>
  </si>
  <si>
    <t>dhicklin@rotationpro.com</t>
  </si>
  <si>
    <t>Contacts for help</t>
  </si>
  <si>
    <t>Ticker</t>
  </si>
  <si>
    <t>Name</t>
  </si>
  <si>
    <t xml:space="preserve">Stocks </t>
  </si>
  <si>
    <t xml:space="preserve">Sectors </t>
  </si>
  <si>
    <t xml:space="preserve">STOCKS </t>
  </si>
  <si>
    <t xml:space="preserve">SECTORS </t>
  </si>
  <si>
    <t>Min Sector Members</t>
  </si>
  <si>
    <t>(HomeCurncy Bn's)</t>
  </si>
  <si>
    <t>Min Market Cap -</t>
  </si>
  <si>
    <t>TPX INDEX</t>
  </si>
  <si>
    <t>TPCOMM</t>
  </si>
  <si>
    <t>TPCONT</t>
  </si>
  <si>
    <t>TPELEC</t>
  </si>
  <si>
    <t>TPELMH</t>
  </si>
  <si>
    <t>TPFINC</t>
  </si>
  <si>
    <t>TPFISH</t>
  </si>
  <si>
    <t>TPFOOD</t>
  </si>
  <si>
    <t>TPGLAS</t>
  </si>
  <si>
    <t>TPINSU</t>
  </si>
  <si>
    <t>TPIRON</t>
  </si>
  <si>
    <t>TPLAND</t>
  </si>
  <si>
    <t>TPMACH</t>
  </si>
  <si>
    <t>TPMART</t>
  </si>
  <si>
    <t>TPMETL</t>
  </si>
  <si>
    <t>TPMINN</t>
  </si>
  <si>
    <t>TPNBNK</t>
  </si>
  <si>
    <t>TPNCHM</t>
  </si>
  <si>
    <t>TPNMET</t>
  </si>
  <si>
    <t>TPOIL</t>
  </si>
  <si>
    <t>TPPAPR</t>
  </si>
  <si>
    <t>TPPHRM</t>
  </si>
  <si>
    <t>TPPREC</t>
  </si>
  <si>
    <t>TPPROD</t>
  </si>
  <si>
    <t>TPREAL</t>
  </si>
  <si>
    <t>TPRETL</t>
  </si>
  <si>
    <t>TPRUBB</t>
  </si>
  <si>
    <t>TPSECR</t>
  </si>
  <si>
    <t>TPSERV</t>
  </si>
  <si>
    <t>TPTEXT</t>
  </si>
  <si>
    <t>TPTRAN</t>
  </si>
  <si>
    <t>TPWARE</t>
  </si>
  <si>
    <t>TPWSAL</t>
  </si>
  <si>
    <t>1332 JT</t>
  </si>
  <si>
    <t>1333 JT</t>
  </si>
  <si>
    <t>1352 JT</t>
  </si>
  <si>
    <t>1376 JT</t>
  </si>
  <si>
    <t>1377 JT</t>
  </si>
  <si>
    <t>1379 JT</t>
  </si>
  <si>
    <t>1384 JT</t>
  </si>
  <si>
    <t>1414 JT</t>
  </si>
  <si>
    <t>1417 JT</t>
  </si>
  <si>
    <t>1419 JT</t>
  </si>
  <si>
    <t>1420 JT</t>
  </si>
  <si>
    <t>1514 JT</t>
  </si>
  <si>
    <t>1515 JT</t>
  </si>
  <si>
    <t>1518 JT</t>
  </si>
  <si>
    <t>1605 JT</t>
  </si>
  <si>
    <t>1606 JT</t>
  </si>
  <si>
    <t>1662 JT</t>
  </si>
  <si>
    <t>1663 JT</t>
  </si>
  <si>
    <t>1712 JT</t>
  </si>
  <si>
    <t>1719 JT</t>
  </si>
  <si>
    <t>1720 JT</t>
  </si>
  <si>
    <t>1721 JT</t>
  </si>
  <si>
    <t>1722 JT</t>
  </si>
  <si>
    <t>1726 JT</t>
  </si>
  <si>
    <t>1762 JT</t>
  </si>
  <si>
    <t>1766 JT</t>
  </si>
  <si>
    <t>1768 JT</t>
  </si>
  <si>
    <t>1780 JT</t>
  </si>
  <si>
    <t>1801 JT</t>
  </si>
  <si>
    <t>1802 JT</t>
  </si>
  <si>
    <t>1803 JT</t>
  </si>
  <si>
    <t>1805 JT</t>
  </si>
  <si>
    <t>1808 JT</t>
  </si>
  <si>
    <t>1810 JT</t>
  </si>
  <si>
    <t>1811 JT</t>
  </si>
  <si>
    <t>1812 JT</t>
  </si>
  <si>
    <t>1813 JT</t>
  </si>
  <si>
    <t>1814 JT</t>
  </si>
  <si>
    <t>1815 JT</t>
  </si>
  <si>
    <t>1820 JT</t>
  </si>
  <si>
    <t>1821 JT</t>
  </si>
  <si>
    <t>1822 JT</t>
  </si>
  <si>
    <t>1824 JT</t>
  </si>
  <si>
    <t>1826 JT</t>
  </si>
  <si>
    <t>1827 JT</t>
  </si>
  <si>
    <t>1833 JT</t>
  </si>
  <si>
    <t>1835 JT</t>
  </si>
  <si>
    <t>1847 JT</t>
  </si>
  <si>
    <t>1852 JT</t>
  </si>
  <si>
    <t>1860 JT</t>
  </si>
  <si>
    <t>1861 JT</t>
  </si>
  <si>
    <t>1865 JT</t>
  </si>
  <si>
    <t>1866 JT</t>
  </si>
  <si>
    <t>1867 JT</t>
  </si>
  <si>
    <t>1868 JT</t>
  </si>
  <si>
    <t>1870 JT</t>
  </si>
  <si>
    <t>1871 JT</t>
  </si>
  <si>
    <t>1873 JT</t>
  </si>
  <si>
    <t>1878 JT</t>
  </si>
  <si>
    <t>1879 JT</t>
  </si>
  <si>
    <t>1881 JT</t>
  </si>
  <si>
    <t>1882 JT</t>
  </si>
  <si>
    <t>1883 JT</t>
  </si>
  <si>
    <t>1884 JT</t>
  </si>
  <si>
    <t>1885 JT</t>
  </si>
  <si>
    <t>1888 JT</t>
  </si>
  <si>
    <t>1890 JT</t>
  </si>
  <si>
    <t>1893 JT</t>
  </si>
  <si>
    <t>1896 JT</t>
  </si>
  <si>
    <t>1898 JT</t>
  </si>
  <si>
    <t>1899 JT</t>
  </si>
  <si>
    <t>1909 JT</t>
  </si>
  <si>
    <t>1911 JT</t>
  </si>
  <si>
    <t>1914 JT</t>
  </si>
  <si>
    <t>1916 JT</t>
  </si>
  <si>
    <t>1919 JT</t>
  </si>
  <si>
    <t>1921 JT</t>
  </si>
  <si>
    <t>1924 JT</t>
  </si>
  <si>
    <t>1925 JT</t>
  </si>
  <si>
    <t>1926 JT</t>
  </si>
  <si>
    <t>1928 JT</t>
  </si>
  <si>
    <t>1929 JT</t>
  </si>
  <si>
    <t>1930 JT</t>
  </si>
  <si>
    <t>1934 JT</t>
  </si>
  <si>
    <t>1937 JT</t>
  </si>
  <si>
    <t>1939 JT</t>
  </si>
  <si>
    <t>1941 JT</t>
  </si>
  <si>
    <t>1942 JT</t>
  </si>
  <si>
    <t>1944 JT</t>
  </si>
  <si>
    <t>1945 JT</t>
  </si>
  <si>
    <t>1946 JT</t>
  </si>
  <si>
    <t>1949 JT</t>
  </si>
  <si>
    <t>1950 JT</t>
  </si>
  <si>
    <t>1951 JT</t>
  </si>
  <si>
    <t>1952 JT</t>
  </si>
  <si>
    <t>1954 JT</t>
  </si>
  <si>
    <t>1956 JT</t>
  </si>
  <si>
    <t>1959 JT</t>
  </si>
  <si>
    <t>1961 JT</t>
  </si>
  <si>
    <t>1963 JT</t>
  </si>
  <si>
    <t>1964 JT</t>
  </si>
  <si>
    <t>1967 JT</t>
  </si>
  <si>
    <t>1968 JT</t>
  </si>
  <si>
    <t>1969 JT</t>
  </si>
  <si>
    <t>1972 JT</t>
  </si>
  <si>
    <t>1973 JT</t>
  </si>
  <si>
    <t>1975 JT</t>
  </si>
  <si>
    <t>1976 JT</t>
  </si>
  <si>
    <t>1979 JT</t>
  </si>
  <si>
    <t>1980 JT</t>
  </si>
  <si>
    <t>1982 JT</t>
  </si>
  <si>
    <t>1983 JT</t>
  </si>
  <si>
    <t>2001 JT</t>
  </si>
  <si>
    <t>2002 JT</t>
  </si>
  <si>
    <t>2003 JT</t>
  </si>
  <si>
    <t>2004 JT</t>
  </si>
  <si>
    <t>2009 JT</t>
  </si>
  <si>
    <t>2053 JT</t>
  </si>
  <si>
    <t>2060 JT</t>
  </si>
  <si>
    <t>2107 JT</t>
  </si>
  <si>
    <t>2108 JT</t>
  </si>
  <si>
    <t>2109 JT</t>
  </si>
  <si>
    <t>2112 JT</t>
  </si>
  <si>
    <t>2117 JT</t>
  </si>
  <si>
    <t>2120 JT</t>
  </si>
  <si>
    <t>2124 JT</t>
  </si>
  <si>
    <t>2127 JT</t>
  </si>
  <si>
    <t>2131 JT</t>
  </si>
  <si>
    <t>2139 JT</t>
  </si>
  <si>
    <t>2151 JT</t>
  </si>
  <si>
    <t>2154 JT</t>
  </si>
  <si>
    <t>2157 JT</t>
  </si>
  <si>
    <t>2168 JT</t>
  </si>
  <si>
    <t>2169 JT</t>
  </si>
  <si>
    <t>2170 JT</t>
  </si>
  <si>
    <t>2174 JT</t>
  </si>
  <si>
    <t>2175 JT</t>
  </si>
  <si>
    <t>2181 JT</t>
  </si>
  <si>
    <t>2183 JT</t>
  </si>
  <si>
    <t>2193 JT</t>
  </si>
  <si>
    <t>2196 JT</t>
  </si>
  <si>
    <t>2198 JT</t>
  </si>
  <si>
    <t>2201 JT</t>
  </si>
  <si>
    <t>2204 JT</t>
  </si>
  <si>
    <t>2206 JT</t>
  </si>
  <si>
    <t>2207 JT</t>
  </si>
  <si>
    <t>2211 JT</t>
  </si>
  <si>
    <t>2212 JT</t>
  </si>
  <si>
    <t>2215 JT</t>
  </si>
  <si>
    <t>2217 JT</t>
  </si>
  <si>
    <t>2220 JT</t>
  </si>
  <si>
    <t>2222 JT</t>
  </si>
  <si>
    <t>2229 JT</t>
  </si>
  <si>
    <t>2264 JT</t>
  </si>
  <si>
    <t>2266 JT</t>
  </si>
  <si>
    <t>2267 JT</t>
  </si>
  <si>
    <t>2269 JT</t>
  </si>
  <si>
    <t>2270 JT</t>
  </si>
  <si>
    <t>2281 JT</t>
  </si>
  <si>
    <t>2282 JT</t>
  </si>
  <si>
    <t>2286 JT</t>
  </si>
  <si>
    <t>2288 JT</t>
  </si>
  <si>
    <t>2292 JT</t>
  </si>
  <si>
    <t>2296 JT</t>
  </si>
  <si>
    <t>2301 JT</t>
  </si>
  <si>
    <t>2305 JT</t>
  </si>
  <si>
    <t>2309 JT</t>
  </si>
  <si>
    <t>2317 JT</t>
  </si>
  <si>
    <t>2325 JT</t>
  </si>
  <si>
    <t>2326 JT</t>
  </si>
  <si>
    <t>2327 JT</t>
  </si>
  <si>
    <t>2331 JT</t>
  </si>
  <si>
    <t>2335 JT</t>
  </si>
  <si>
    <t>2337 JT</t>
  </si>
  <si>
    <t>2353 JT</t>
  </si>
  <si>
    <t>2359 JT</t>
  </si>
  <si>
    <t>2371 JT</t>
  </si>
  <si>
    <t>2372 JT</t>
  </si>
  <si>
    <t>2378 JT</t>
  </si>
  <si>
    <t>2379 JT</t>
  </si>
  <si>
    <t>2384 JT</t>
  </si>
  <si>
    <t>2389 JT</t>
  </si>
  <si>
    <t>2395 JT</t>
  </si>
  <si>
    <t>2398 JT</t>
  </si>
  <si>
    <t>2410 JT</t>
  </si>
  <si>
    <t>2413 JT</t>
  </si>
  <si>
    <t>2418 JT</t>
  </si>
  <si>
    <t>2427 JT</t>
  </si>
  <si>
    <t>2428 JT</t>
  </si>
  <si>
    <t>2429 JT</t>
  </si>
  <si>
    <t>2432 JT</t>
  </si>
  <si>
    <t>2433 JT</t>
  </si>
  <si>
    <t>2440 JT</t>
  </si>
  <si>
    <t>2445 JT</t>
  </si>
  <si>
    <t>2453 JT</t>
  </si>
  <si>
    <t>2461 JT</t>
  </si>
  <si>
    <t>2462 JT</t>
  </si>
  <si>
    <t>2475 JT</t>
  </si>
  <si>
    <t>2485 JT</t>
  </si>
  <si>
    <t>2491 JT</t>
  </si>
  <si>
    <t>2492 JT</t>
  </si>
  <si>
    <t>2501 JT</t>
  </si>
  <si>
    <t>2502 JT</t>
  </si>
  <si>
    <t>2503 JT</t>
  </si>
  <si>
    <t>2531 JT</t>
  </si>
  <si>
    <t>2533 JT</t>
  </si>
  <si>
    <t>2540 JT</t>
  </si>
  <si>
    <t>2579 JT</t>
  </si>
  <si>
    <t>2580 JT</t>
  </si>
  <si>
    <t>2587 JT</t>
  </si>
  <si>
    <t>2590 JT</t>
  </si>
  <si>
    <t>2593 JT</t>
  </si>
  <si>
    <t>2594 JT</t>
  </si>
  <si>
    <t>2597 JT</t>
  </si>
  <si>
    <t>2599 JT</t>
  </si>
  <si>
    <t>2602 JT</t>
  </si>
  <si>
    <t>2607 JT</t>
  </si>
  <si>
    <t>2612 JT</t>
  </si>
  <si>
    <t>2613 JT</t>
  </si>
  <si>
    <t>2651 JT</t>
  </si>
  <si>
    <t>2659 JT</t>
  </si>
  <si>
    <t>2664 JT</t>
  </si>
  <si>
    <t>2670 JT</t>
  </si>
  <si>
    <t>2674 JT</t>
  </si>
  <si>
    <t>2676 JT</t>
  </si>
  <si>
    <t>2678 JT</t>
  </si>
  <si>
    <t>2681 JT</t>
  </si>
  <si>
    <t>2685 JT</t>
  </si>
  <si>
    <t>2686 JT</t>
  </si>
  <si>
    <t>2687 JT</t>
  </si>
  <si>
    <t>2692 JT</t>
  </si>
  <si>
    <t>2695 JT</t>
  </si>
  <si>
    <t>2698 JT</t>
  </si>
  <si>
    <t>2715 JT</t>
  </si>
  <si>
    <t>2726 JT</t>
  </si>
  <si>
    <t>2729 JT</t>
  </si>
  <si>
    <t>2730 JT</t>
  </si>
  <si>
    <t>2733 JT</t>
  </si>
  <si>
    <t>2734 JT</t>
  </si>
  <si>
    <t>2735 JT</t>
  </si>
  <si>
    <t>2737 JT</t>
  </si>
  <si>
    <t>2742 JT</t>
  </si>
  <si>
    <t>2749 JT</t>
  </si>
  <si>
    <t>2753 JT</t>
  </si>
  <si>
    <t>2760 JT</t>
  </si>
  <si>
    <t>2764 JT</t>
  </si>
  <si>
    <t>2767 JT</t>
  </si>
  <si>
    <t>2768 JT</t>
  </si>
  <si>
    <t>2772 JT</t>
  </si>
  <si>
    <t>2784 JT</t>
  </si>
  <si>
    <t>2791 JT</t>
  </si>
  <si>
    <t>2792 JT</t>
  </si>
  <si>
    <t>2796 JT</t>
  </si>
  <si>
    <t>2801 JT</t>
  </si>
  <si>
    <t>2802 JT</t>
  </si>
  <si>
    <t>2809 JT</t>
  </si>
  <si>
    <t>2810 JT</t>
  </si>
  <si>
    <t>2811 JT</t>
  </si>
  <si>
    <t>2812 JT</t>
  </si>
  <si>
    <t>2815 JT</t>
  </si>
  <si>
    <t>2818 JT</t>
  </si>
  <si>
    <t>2819 JT</t>
  </si>
  <si>
    <t>2871 JT</t>
  </si>
  <si>
    <t>2874 JT</t>
  </si>
  <si>
    <t>2875 JT</t>
  </si>
  <si>
    <t>2882 JT</t>
  </si>
  <si>
    <t>2883 JT</t>
  </si>
  <si>
    <t>2897 JT</t>
  </si>
  <si>
    <t>2899 JT</t>
  </si>
  <si>
    <t>2904 JT</t>
  </si>
  <si>
    <t>2908 JT</t>
  </si>
  <si>
    <t>2910 JT</t>
  </si>
  <si>
    <t>2914 JT</t>
  </si>
  <si>
    <t>2915 JT</t>
  </si>
  <si>
    <t>2918 JT</t>
  </si>
  <si>
    <t>2922 JT</t>
  </si>
  <si>
    <t>2930 JT</t>
  </si>
  <si>
    <t>2931 JT</t>
  </si>
  <si>
    <t>3001 JT</t>
  </si>
  <si>
    <t>3002 JT</t>
  </si>
  <si>
    <t>3003 JT</t>
  </si>
  <si>
    <t>3004 JT</t>
  </si>
  <si>
    <t>3022 JT</t>
  </si>
  <si>
    <t>3023 JT</t>
  </si>
  <si>
    <t>3028 JT</t>
  </si>
  <si>
    <t>3031 JT</t>
  </si>
  <si>
    <t>3034 JT</t>
  </si>
  <si>
    <t>3036 JT</t>
  </si>
  <si>
    <t>3038 JT</t>
  </si>
  <si>
    <t>3046 JT</t>
  </si>
  <si>
    <t>3048 JT</t>
  </si>
  <si>
    <t>3050 JT</t>
  </si>
  <si>
    <t>3064 JT</t>
  </si>
  <si>
    <t>3067 JT</t>
  </si>
  <si>
    <t>3073 JT</t>
  </si>
  <si>
    <t>3076 JT</t>
  </si>
  <si>
    <t>3079 JT</t>
  </si>
  <si>
    <t>3082 JT</t>
  </si>
  <si>
    <t>3085 JT</t>
  </si>
  <si>
    <t>3086 JT</t>
  </si>
  <si>
    <t>3087 JT</t>
  </si>
  <si>
    <t>3088 JT</t>
  </si>
  <si>
    <t>3091 JT</t>
  </si>
  <si>
    <t>3092 JT</t>
  </si>
  <si>
    <t>3093 JT</t>
  </si>
  <si>
    <t>3097 JT</t>
  </si>
  <si>
    <t>3098 JT</t>
  </si>
  <si>
    <t>3099 JT</t>
  </si>
  <si>
    <t>3101 JT</t>
  </si>
  <si>
    <t>3103 JT</t>
  </si>
  <si>
    <t>3104 JT</t>
  </si>
  <si>
    <t>3105 JT</t>
  </si>
  <si>
    <t>3106 JT</t>
  </si>
  <si>
    <t>3107 JT</t>
  </si>
  <si>
    <t>3109 JT</t>
  </si>
  <si>
    <t>3110 JT</t>
  </si>
  <si>
    <t>3116 JT</t>
  </si>
  <si>
    <t>3132 JT</t>
  </si>
  <si>
    <t>3134 JT</t>
  </si>
  <si>
    <t>3141 JT</t>
  </si>
  <si>
    <t>3148 JT</t>
  </si>
  <si>
    <t>3151 JT</t>
  </si>
  <si>
    <t>3153 JT</t>
  </si>
  <si>
    <t>3156 JT</t>
  </si>
  <si>
    <t>3159 JT</t>
  </si>
  <si>
    <t>3166 JT</t>
  </si>
  <si>
    <t>3167 JT</t>
  </si>
  <si>
    <t>3169 JT</t>
  </si>
  <si>
    <t>3172 JT</t>
  </si>
  <si>
    <t>3173 JT</t>
  </si>
  <si>
    <t>3175 JT</t>
  </si>
  <si>
    <t>3176 JT</t>
  </si>
  <si>
    <t>3178 JT</t>
  </si>
  <si>
    <t>3179 JT</t>
  </si>
  <si>
    <t>3180 JT</t>
  </si>
  <si>
    <t>3183 JT</t>
  </si>
  <si>
    <t>3186 JT</t>
  </si>
  <si>
    <t>3191 JT</t>
  </si>
  <si>
    <t>3193 JT</t>
  </si>
  <si>
    <t>3194 JT</t>
  </si>
  <si>
    <t>3196 JT</t>
  </si>
  <si>
    <t>3197 JT</t>
  </si>
  <si>
    <t>3199 JT</t>
  </si>
  <si>
    <t>3201 JT</t>
  </si>
  <si>
    <t>3202 JT</t>
  </si>
  <si>
    <t>3204 JT</t>
  </si>
  <si>
    <t>3205 JT</t>
  </si>
  <si>
    <t>3221 JT</t>
  </si>
  <si>
    <t>3222 JT</t>
  </si>
  <si>
    <t>3228 JT</t>
  </si>
  <si>
    <t>3231 JT</t>
  </si>
  <si>
    <t>3232 JT</t>
  </si>
  <si>
    <t>3244 JT</t>
  </si>
  <si>
    <t>3245 JT</t>
  </si>
  <si>
    <t>3250 JT</t>
  </si>
  <si>
    <t>3252 JT</t>
  </si>
  <si>
    <t>3254 JT</t>
  </si>
  <si>
    <t>3258 JT</t>
  </si>
  <si>
    <t>3271 JT</t>
  </si>
  <si>
    <t>3276 JT</t>
  </si>
  <si>
    <t>3277 JT</t>
  </si>
  <si>
    <t>3280 JT</t>
  </si>
  <si>
    <t>3284 JT</t>
  </si>
  <si>
    <t>3288 JT</t>
  </si>
  <si>
    <t>3289 JT</t>
  </si>
  <si>
    <t>3291 JT</t>
  </si>
  <si>
    <t>3299 JT</t>
  </si>
  <si>
    <t>3302 JT</t>
  </si>
  <si>
    <t>3313 JT</t>
  </si>
  <si>
    <t>3315 JT</t>
  </si>
  <si>
    <t>3319 JT</t>
  </si>
  <si>
    <t>3321 JT</t>
  </si>
  <si>
    <t>3328 JT</t>
  </si>
  <si>
    <t>3333 JT</t>
  </si>
  <si>
    <t>3341 JT</t>
  </si>
  <si>
    <t>3349 JT</t>
  </si>
  <si>
    <t>3360 JT</t>
  </si>
  <si>
    <t>3361 JT</t>
  </si>
  <si>
    <t>3366 JT</t>
  </si>
  <si>
    <t>3371 JT</t>
  </si>
  <si>
    <t>3376 JT</t>
  </si>
  <si>
    <t>3382 JT</t>
  </si>
  <si>
    <t>3385 JT</t>
  </si>
  <si>
    <t>3387 JT</t>
  </si>
  <si>
    <t>3388 JT</t>
  </si>
  <si>
    <t>3391 JT</t>
  </si>
  <si>
    <t>3392 JT</t>
  </si>
  <si>
    <t>3393 JT</t>
  </si>
  <si>
    <t>3395 JT</t>
  </si>
  <si>
    <t>3396 JT</t>
  </si>
  <si>
    <t>3397 JT</t>
  </si>
  <si>
    <t>3401 JT</t>
  </si>
  <si>
    <t>3402 JT</t>
  </si>
  <si>
    <t>3405 JT</t>
  </si>
  <si>
    <t>3407 JT</t>
  </si>
  <si>
    <t>3408 JT</t>
  </si>
  <si>
    <t>3421 JT</t>
  </si>
  <si>
    <t>3431 JT</t>
  </si>
  <si>
    <t>3433 JT</t>
  </si>
  <si>
    <t>3434 JT</t>
  </si>
  <si>
    <t>3436 JT</t>
  </si>
  <si>
    <t>3443 JT</t>
  </si>
  <si>
    <t>3445 JT</t>
  </si>
  <si>
    <t>3454 JT</t>
  </si>
  <si>
    <t>3458 JT</t>
  </si>
  <si>
    <t>3501 JT</t>
  </si>
  <si>
    <t>3512 JT</t>
  </si>
  <si>
    <t>3513 JT</t>
  </si>
  <si>
    <t>3521 JT</t>
  </si>
  <si>
    <t>3524 JT</t>
  </si>
  <si>
    <t>3526 JT</t>
  </si>
  <si>
    <t>3529 JT</t>
  </si>
  <si>
    <t>3543 JT</t>
  </si>
  <si>
    <t>3544 JT</t>
  </si>
  <si>
    <t>3546 JT</t>
  </si>
  <si>
    <t>3548 JT</t>
  </si>
  <si>
    <t>3549 JT</t>
  </si>
  <si>
    <t>3551 JT</t>
  </si>
  <si>
    <t>3553 JT</t>
  </si>
  <si>
    <t>3569 JT</t>
  </si>
  <si>
    <t>3571 JT</t>
  </si>
  <si>
    <t>3577 JT</t>
  </si>
  <si>
    <t>3580 JT</t>
  </si>
  <si>
    <t>3591 JT</t>
  </si>
  <si>
    <t>3593 JT</t>
  </si>
  <si>
    <t>3606 JT</t>
  </si>
  <si>
    <t>3607 JT</t>
  </si>
  <si>
    <t>3608 JT</t>
  </si>
  <si>
    <t>3626 JT</t>
  </si>
  <si>
    <t>3627 JT</t>
  </si>
  <si>
    <t>3630 JT</t>
  </si>
  <si>
    <t>3632 JT</t>
  </si>
  <si>
    <t>3635 JT</t>
  </si>
  <si>
    <t>3636 JT</t>
  </si>
  <si>
    <t>3639 JT</t>
  </si>
  <si>
    <t>3640 JT</t>
  </si>
  <si>
    <t>3648 JT</t>
  </si>
  <si>
    <t>3649 JT</t>
  </si>
  <si>
    <t>3654 JT</t>
  </si>
  <si>
    <t>3655 JT</t>
  </si>
  <si>
    <t>3656 JT</t>
  </si>
  <si>
    <t>3657 JT</t>
  </si>
  <si>
    <t>3658 JT</t>
  </si>
  <si>
    <t>3659 JT</t>
  </si>
  <si>
    <t>3660 JT</t>
  </si>
  <si>
    <t>3661 JT</t>
  </si>
  <si>
    <t>3662 JT</t>
  </si>
  <si>
    <t>3666 JT</t>
  </si>
  <si>
    <t>3667 JT</t>
  </si>
  <si>
    <t>3668 JT</t>
  </si>
  <si>
    <t>3669 JT</t>
  </si>
  <si>
    <t>3672 JT</t>
  </si>
  <si>
    <t>3673 JT</t>
  </si>
  <si>
    <t>3676 JT</t>
  </si>
  <si>
    <t>3678 JT</t>
  </si>
  <si>
    <t>3681 JT</t>
  </si>
  <si>
    <t>3683 JT</t>
  </si>
  <si>
    <t>3686 JT</t>
  </si>
  <si>
    <t>3687 JT</t>
  </si>
  <si>
    <t>3688 JT</t>
  </si>
  <si>
    <t>3694 JT</t>
  </si>
  <si>
    <t>3708 JT</t>
  </si>
  <si>
    <t>3724 JT</t>
  </si>
  <si>
    <t>3738 JT</t>
  </si>
  <si>
    <t>3751 JT</t>
  </si>
  <si>
    <t>3756 JT</t>
  </si>
  <si>
    <t>3762 JT</t>
  </si>
  <si>
    <t>3765 JT</t>
  </si>
  <si>
    <t>3769 JT</t>
  </si>
  <si>
    <t>3770 JT</t>
  </si>
  <si>
    <t>3774 JT</t>
  </si>
  <si>
    <t>3778 JT</t>
  </si>
  <si>
    <t>3788 JT</t>
  </si>
  <si>
    <t>3817 JT</t>
  </si>
  <si>
    <t>3822 JT</t>
  </si>
  <si>
    <t>3826 JT</t>
  </si>
  <si>
    <t>3834 JT</t>
  </si>
  <si>
    <t>3837 JT</t>
  </si>
  <si>
    <t>3843 JT</t>
  </si>
  <si>
    <t>3844 JT</t>
  </si>
  <si>
    <t>3852 JT</t>
  </si>
  <si>
    <t>3861 JT</t>
  </si>
  <si>
    <t>3863 JT</t>
  </si>
  <si>
    <t>3864 JT</t>
  </si>
  <si>
    <t>3865 JT</t>
  </si>
  <si>
    <t>3877 JT</t>
  </si>
  <si>
    <t>3878 JT</t>
  </si>
  <si>
    <t>3880 JT</t>
  </si>
  <si>
    <t>3896 JT</t>
  </si>
  <si>
    <t>3902 JT</t>
  </si>
  <si>
    <t>3903 JT</t>
  </si>
  <si>
    <t>3918 JT</t>
  </si>
  <si>
    <t>3919 JT</t>
  </si>
  <si>
    <t>3920 JT</t>
  </si>
  <si>
    <t>3938 JT</t>
  </si>
  <si>
    <t>3941 JT</t>
  </si>
  <si>
    <t>3946 JT</t>
  </si>
  <si>
    <t>3950 JT</t>
  </si>
  <si>
    <t>3975 JT</t>
  </si>
  <si>
    <t>4004 JT</t>
  </si>
  <si>
    <t>4005 JT</t>
  </si>
  <si>
    <t>4008 JT</t>
  </si>
  <si>
    <t>4021 JT</t>
  </si>
  <si>
    <t>4022 JT</t>
  </si>
  <si>
    <t>4023 JT</t>
  </si>
  <si>
    <t>4025 JT</t>
  </si>
  <si>
    <t>4027 JT</t>
  </si>
  <si>
    <t>4028 JT</t>
  </si>
  <si>
    <t>4031 JT</t>
  </si>
  <si>
    <t>4033 JT</t>
  </si>
  <si>
    <t>4041 JT</t>
  </si>
  <si>
    <t>4042 JT</t>
  </si>
  <si>
    <t>4043 JT</t>
  </si>
  <si>
    <t>4044 JT</t>
  </si>
  <si>
    <t>4045 JT</t>
  </si>
  <si>
    <t>4046 JT</t>
  </si>
  <si>
    <t>4047 JT</t>
  </si>
  <si>
    <t>4061 JT</t>
  </si>
  <si>
    <t>4062 JT</t>
  </si>
  <si>
    <t>4063 JT</t>
  </si>
  <si>
    <t>4064 JT</t>
  </si>
  <si>
    <t>4078 JT</t>
  </si>
  <si>
    <t>4088 JT</t>
  </si>
  <si>
    <t>4091 JT</t>
  </si>
  <si>
    <t>4092 JT</t>
  </si>
  <si>
    <t>4095 JT</t>
  </si>
  <si>
    <t>4097 JT</t>
  </si>
  <si>
    <t>4098 JT</t>
  </si>
  <si>
    <t>4099 JT</t>
  </si>
  <si>
    <t>4100 JT</t>
  </si>
  <si>
    <t>4109 JT</t>
  </si>
  <si>
    <t>4112 JT</t>
  </si>
  <si>
    <t>4114 JT</t>
  </si>
  <si>
    <t>4116 JT</t>
  </si>
  <si>
    <t>4118 JT</t>
  </si>
  <si>
    <t>4151 JT</t>
  </si>
  <si>
    <t>4182 JT</t>
  </si>
  <si>
    <t>4183 JT</t>
  </si>
  <si>
    <t>4185 JT</t>
  </si>
  <si>
    <t>4186 JT</t>
  </si>
  <si>
    <t>4187 JT</t>
  </si>
  <si>
    <t>4188 JT</t>
  </si>
  <si>
    <t>4189 JT</t>
  </si>
  <si>
    <t>4202 JT</t>
  </si>
  <si>
    <t>4203 JT</t>
  </si>
  <si>
    <t>4204 JT</t>
  </si>
  <si>
    <t>4205 JT</t>
  </si>
  <si>
    <t>4206 JT</t>
  </si>
  <si>
    <t>4208 JT</t>
  </si>
  <si>
    <t>4212 JT</t>
  </si>
  <si>
    <t>4215 JT</t>
  </si>
  <si>
    <t>4216 JT</t>
  </si>
  <si>
    <t>4217 JT</t>
  </si>
  <si>
    <t>4218 JT</t>
  </si>
  <si>
    <t>4220 JT</t>
  </si>
  <si>
    <t>4221 JT</t>
  </si>
  <si>
    <t>4228 JT</t>
  </si>
  <si>
    <t>4229 JT</t>
  </si>
  <si>
    <t>4231 JT</t>
  </si>
  <si>
    <t>4238 JT</t>
  </si>
  <si>
    <t>4245 JT</t>
  </si>
  <si>
    <t>4246 JT</t>
  </si>
  <si>
    <t>4272 JT</t>
  </si>
  <si>
    <t>4275 JT</t>
  </si>
  <si>
    <t>4282 JT</t>
  </si>
  <si>
    <t>4284 JT</t>
  </si>
  <si>
    <t>4286 JT</t>
  </si>
  <si>
    <t>4290 JT</t>
  </si>
  <si>
    <t>4295 JT</t>
  </si>
  <si>
    <t>4299 JT</t>
  </si>
  <si>
    <t>4301 JT</t>
  </si>
  <si>
    <t>4307 JT</t>
  </si>
  <si>
    <t>4310 JT</t>
  </si>
  <si>
    <t>4312 JT</t>
  </si>
  <si>
    <t>4318 JT</t>
  </si>
  <si>
    <t>4319 JT</t>
  </si>
  <si>
    <t>4320 JT</t>
  </si>
  <si>
    <t>4321 JT</t>
  </si>
  <si>
    <t>4324 JT</t>
  </si>
  <si>
    <t>4326 JT</t>
  </si>
  <si>
    <t>4331 JT</t>
  </si>
  <si>
    <t>4333 JT</t>
  </si>
  <si>
    <t>4337 JT</t>
  </si>
  <si>
    <t>4343 JT</t>
  </si>
  <si>
    <t>4344 JT</t>
  </si>
  <si>
    <t>4345 JT</t>
  </si>
  <si>
    <t>4346 JT</t>
  </si>
  <si>
    <t>4350 JT</t>
  </si>
  <si>
    <t>4362 JT</t>
  </si>
  <si>
    <t>4368 JT</t>
  </si>
  <si>
    <t>4401 JT</t>
  </si>
  <si>
    <t>4403 JT</t>
  </si>
  <si>
    <t>4404 JT</t>
  </si>
  <si>
    <t>4406 JT</t>
  </si>
  <si>
    <t>4410 JT</t>
  </si>
  <si>
    <t>4452 JT</t>
  </si>
  <si>
    <t>4461 JT</t>
  </si>
  <si>
    <t>4465 JT</t>
  </si>
  <si>
    <t>4471 JT</t>
  </si>
  <si>
    <t>4502 JT</t>
  </si>
  <si>
    <t>4503 JT</t>
  </si>
  <si>
    <t>4506 JT</t>
  </si>
  <si>
    <t>4507 JT</t>
  </si>
  <si>
    <t>4508 JT</t>
  </si>
  <si>
    <t>4512 JT</t>
  </si>
  <si>
    <t>4514 JT</t>
  </si>
  <si>
    <t>4516 JT</t>
  </si>
  <si>
    <t>4517 JT</t>
  </si>
  <si>
    <t>4519 JT</t>
  </si>
  <si>
    <t>4521 JT</t>
  </si>
  <si>
    <t>4523 JT</t>
  </si>
  <si>
    <t>4526 JT</t>
  </si>
  <si>
    <t>4527 JT</t>
  </si>
  <si>
    <t>4528 JT</t>
  </si>
  <si>
    <t>4530 JT</t>
  </si>
  <si>
    <t>4531 JT</t>
  </si>
  <si>
    <t>4534 JT</t>
  </si>
  <si>
    <t>4536 JT</t>
  </si>
  <si>
    <t>4538 JT</t>
  </si>
  <si>
    <t>4539 JT</t>
  </si>
  <si>
    <t>4540 JT</t>
  </si>
  <si>
    <t>4541 JT</t>
  </si>
  <si>
    <t>4543 JT</t>
  </si>
  <si>
    <t>4544 JT</t>
  </si>
  <si>
    <t>4547 JT</t>
  </si>
  <si>
    <t>4548 JT</t>
  </si>
  <si>
    <t>4549 JT</t>
  </si>
  <si>
    <t>4550 JT</t>
  </si>
  <si>
    <t>4551 JT</t>
  </si>
  <si>
    <t>4552 JT</t>
  </si>
  <si>
    <t>4553 JT</t>
  </si>
  <si>
    <t>4554 JT</t>
  </si>
  <si>
    <t>4555 JT</t>
  </si>
  <si>
    <t>4559 JT</t>
  </si>
  <si>
    <t>4568 JT</t>
  </si>
  <si>
    <t>4569 JT</t>
  </si>
  <si>
    <t>4574 JT</t>
  </si>
  <si>
    <t>4577 JT</t>
  </si>
  <si>
    <t>4578 JT</t>
  </si>
  <si>
    <t>4581 JT</t>
  </si>
  <si>
    <t>4587 JT</t>
  </si>
  <si>
    <t>4611 JT</t>
  </si>
  <si>
    <t>4612 JT</t>
  </si>
  <si>
    <t>4613 JT</t>
  </si>
  <si>
    <t>4615 JT</t>
  </si>
  <si>
    <t>4617 JT</t>
  </si>
  <si>
    <t>4619 JT</t>
  </si>
  <si>
    <t>4620 JT</t>
  </si>
  <si>
    <t>4626 JT</t>
  </si>
  <si>
    <t>4631 JT</t>
  </si>
  <si>
    <t>4633 JT</t>
  </si>
  <si>
    <t>4634 JT</t>
  </si>
  <si>
    <t>4636 JT</t>
  </si>
  <si>
    <t>4641 JT</t>
  </si>
  <si>
    <t>4651 JT</t>
  </si>
  <si>
    <t>4653 JT</t>
  </si>
  <si>
    <t>4658 JT</t>
  </si>
  <si>
    <t>4661 JT</t>
  </si>
  <si>
    <t>4662 JT</t>
  </si>
  <si>
    <t>4665 JT</t>
  </si>
  <si>
    <t>4666 JT</t>
  </si>
  <si>
    <t>4668 JT</t>
  </si>
  <si>
    <t>4671 JT</t>
  </si>
  <si>
    <t>4674 JT</t>
  </si>
  <si>
    <t>4676 JT</t>
  </si>
  <si>
    <t>4678 JT</t>
  </si>
  <si>
    <t>4679 JT</t>
  </si>
  <si>
    <t>4680 JT</t>
  </si>
  <si>
    <t>4681 JT</t>
  </si>
  <si>
    <t>4684 JT</t>
  </si>
  <si>
    <t>4686 JT</t>
  </si>
  <si>
    <t>4687 JT</t>
  </si>
  <si>
    <t>4689 JT</t>
  </si>
  <si>
    <t>4694 JT</t>
  </si>
  <si>
    <t>4696 JT</t>
  </si>
  <si>
    <t>4704 JT</t>
  </si>
  <si>
    <t>4708 JT</t>
  </si>
  <si>
    <t>4709 JT</t>
  </si>
  <si>
    <t>4714 JT</t>
  </si>
  <si>
    <t>4716 JT</t>
  </si>
  <si>
    <t>4718 JT</t>
  </si>
  <si>
    <t>4719 JT</t>
  </si>
  <si>
    <t>4722 JT</t>
  </si>
  <si>
    <t>4725 JT</t>
  </si>
  <si>
    <t>4726 JT</t>
  </si>
  <si>
    <t>4728 JT</t>
  </si>
  <si>
    <t>4732 JT</t>
  </si>
  <si>
    <t>4733 JT</t>
  </si>
  <si>
    <t>4739 JT</t>
  </si>
  <si>
    <t>4743 JT</t>
  </si>
  <si>
    <t>4745 JT</t>
  </si>
  <si>
    <t>4746 JT</t>
  </si>
  <si>
    <t>4751 JT</t>
  </si>
  <si>
    <t>4755 JT</t>
  </si>
  <si>
    <t>4762 JT</t>
  </si>
  <si>
    <t>4763 JT</t>
  </si>
  <si>
    <t>4767 JT</t>
  </si>
  <si>
    <t>4768 JT</t>
  </si>
  <si>
    <t>4775 JT</t>
  </si>
  <si>
    <t>4776 JT</t>
  </si>
  <si>
    <t>4779 JT</t>
  </si>
  <si>
    <t>4801 JT</t>
  </si>
  <si>
    <t>4809 JT</t>
  </si>
  <si>
    <t>4812 JT</t>
  </si>
  <si>
    <t>4819 JT</t>
  </si>
  <si>
    <t>4820 JT</t>
  </si>
  <si>
    <t>4825 JT</t>
  </si>
  <si>
    <t>4826 JT</t>
  </si>
  <si>
    <t>4828 JT</t>
  </si>
  <si>
    <t>4829 JT</t>
  </si>
  <si>
    <t>4839 JT</t>
  </si>
  <si>
    <t>4845 JT</t>
  </si>
  <si>
    <t>4848 JT</t>
  </si>
  <si>
    <t>4901 JT</t>
  </si>
  <si>
    <t>4902 JT</t>
  </si>
  <si>
    <t>4911 JT</t>
  </si>
  <si>
    <t>4912 JT</t>
  </si>
  <si>
    <t>4914 JT</t>
  </si>
  <si>
    <t>4917 JT</t>
  </si>
  <si>
    <t>4919 JT</t>
  </si>
  <si>
    <t>4921 JT</t>
  </si>
  <si>
    <t>4922 JT</t>
  </si>
  <si>
    <t>4923 JT</t>
  </si>
  <si>
    <t>4924 JT</t>
  </si>
  <si>
    <t>4926 JT</t>
  </si>
  <si>
    <t>4927 JT</t>
  </si>
  <si>
    <t>4928 JT</t>
  </si>
  <si>
    <t>4929 JT</t>
  </si>
  <si>
    <t>4951 JT</t>
  </si>
  <si>
    <t>4955 JT</t>
  </si>
  <si>
    <t>4956 JT</t>
  </si>
  <si>
    <t>4958 JT</t>
  </si>
  <si>
    <t>4963 JT</t>
  </si>
  <si>
    <t>4967 JT</t>
  </si>
  <si>
    <t>4968 JT</t>
  </si>
  <si>
    <t>4971 JT</t>
  </si>
  <si>
    <t>4973 JT</t>
  </si>
  <si>
    <t>4974 JT</t>
  </si>
  <si>
    <t>4975 JT</t>
  </si>
  <si>
    <t>4977 JT</t>
  </si>
  <si>
    <t>4979 JT</t>
  </si>
  <si>
    <t>4980 JT</t>
  </si>
  <si>
    <t>4985 JT</t>
  </si>
  <si>
    <t>4989 JT</t>
  </si>
  <si>
    <t>4992 JT</t>
  </si>
  <si>
    <t>4994 JT</t>
  </si>
  <si>
    <t>4996 JT</t>
  </si>
  <si>
    <t>4997 JT</t>
  </si>
  <si>
    <t>5002 JT</t>
  </si>
  <si>
    <t>5009 JT</t>
  </si>
  <si>
    <t>5011 JT</t>
  </si>
  <si>
    <t>5012 JT</t>
  </si>
  <si>
    <t>5013 JT</t>
  </si>
  <si>
    <t>5015 JT</t>
  </si>
  <si>
    <t>5017 JT</t>
  </si>
  <si>
    <t>5018 JT</t>
  </si>
  <si>
    <t>5019 JT</t>
  </si>
  <si>
    <t>5020 JT</t>
  </si>
  <si>
    <t>5021 JT</t>
  </si>
  <si>
    <t>5101 JT</t>
  </si>
  <si>
    <t>5105 JT</t>
  </si>
  <si>
    <t>5108 JT</t>
  </si>
  <si>
    <t>5110 JT</t>
  </si>
  <si>
    <t>5121 JT</t>
  </si>
  <si>
    <t>5122 JT</t>
  </si>
  <si>
    <t>5142 JT</t>
  </si>
  <si>
    <t>5185 JT</t>
  </si>
  <si>
    <t>5186 JT</t>
  </si>
  <si>
    <t>5187 JT</t>
  </si>
  <si>
    <t>5191 JT</t>
  </si>
  <si>
    <t>5192 JT</t>
  </si>
  <si>
    <t>5195 JT</t>
  </si>
  <si>
    <t>5201 JT</t>
  </si>
  <si>
    <t>5202 JT</t>
  </si>
  <si>
    <t>5204 JT</t>
  </si>
  <si>
    <t>5208 JT</t>
  </si>
  <si>
    <t>5210 JT</t>
  </si>
  <si>
    <t>5214 JT</t>
  </si>
  <si>
    <t>5218 JT</t>
  </si>
  <si>
    <t>5232 JT</t>
  </si>
  <si>
    <t>5233 JT</t>
  </si>
  <si>
    <t>5261 JT</t>
  </si>
  <si>
    <t>5262 JT</t>
  </si>
  <si>
    <t>5269 JT</t>
  </si>
  <si>
    <t>5273 JT</t>
  </si>
  <si>
    <t>5288 JT</t>
  </si>
  <si>
    <t>5301 JT</t>
  </si>
  <si>
    <t>5302 JT</t>
  </si>
  <si>
    <t>5310 JT</t>
  </si>
  <si>
    <t>5331 JT</t>
  </si>
  <si>
    <t>5332 JT</t>
  </si>
  <si>
    <t>5333 JT</t>
  </si>
  <si>
    <t>5334 JT</t>
  </si>
  <si>
    <t>5337 JT</t>
  </si>
  <si>
    <t>5344 JT</t>
  </si>
  <si>
    <t>5351 JT</t>
  </si>
  <si>
    <t>5352 JT</t>
  </si>
  <si>
    <t>5357 JT</t>
  </si>
  <si>
    <t>5358 JT</t>
  </si>
  <si>
    <t>5363 JT</t>
  </si>
  <si>
    <t>5367 JT</t>
  </si>
  <si>
    <t>5384 JT</t>
  </si>
  <si>
    <t>5391 JT</t>
  </si>
  <si>
    <t>5393 JT</t>
  </si>
  <si>
    <t>5401 JT</t>
  </si>
  <si>
    <t>5406 JT</t>
  </si>
  <si>
    <t>5408 JT</t>
  </si>
  <si>
    <t>5410 JT</t>
  </si>
  <si>
    <t>5411 JT</t>
  </si>
  <si>
    <t>5413 JT</t>
  </si>
  <si>
    <t>5423 JT</t>
  </si>
  <si>
    <t>5440 JT</t>
  </si>
  <si>
    <t>5444 JT</t>
  </si>
  <si>
    <t>5445 JT</t>
  </si>
  <si>
    <t>5449 JT</t>
  </si>
  <si>
    <t>5451 JT</t>
  </si>
  <si>
    <t>5453 JT</t>
  </si>
  <si>
    <t>5463 JT</t>
  </si>
  <si>
    <t>5464 JT</t>
  </si>
  <si>
    <t>5471 JT</t>
  </si>
  <si>
    <t>5476 JT</t>
  </si>
  <si>
    <t>5480 JT</t>
  </si>
  <si>
    <t>5481 JT</t>
  </si>
  <si>
    <t>5482 JT</t>
  </si>
  <si>
    <t>5486 JT</t>
  </si>
  <si>
    <t>5491 JT</t>
  </si>
  <si>
    <t>5541 JT</t>
  </si>
  <si>
    <t>5563 JT</t>
  </si>
  <si>
    <t>5602 JT</t>
  </si>
  <si>
    <t>5603 JT</t>
  </si>
  <si>
    <t>5612 JT</t>
  </si>
  <si>
    <t>5631 JT</t>
  </si>
  <si>
    <t>5632 JT</t>
  </si>
  <si>
    <t>5658 JT</t>
  </si>
  <si>
    <t>5659 JT</t>
  </si>
  <si>
    <t>5702 JT</t>
  </si>
  <si>
    <t>5703 JT</t>
  </si>
  <si>
    <t>5706 JT</t>
  </si>
  <si>
    <t>5707 JT</t>
  </si>
  <si>
    <t>5711 JT</t>
  </si>
  <si>
    <t>5713 JT</t>
  </si>
  <si>
    <t>5714 JT</t>
  </si>
  <si>
    <t>5715 JT</t>
  </si>
  <si>
    <t>5721 JT</t>
  </si>
  <si>
    <t>5726 JT</t>
  </si>
  <si>
    <t>5727 JT</t>
  </si>
  <si>
    <t>5741 JT</t>
  </si>
  <si>
    <t>5801 JT</t>
  </si>
  <si>
    <t>5802 JT</t>
  </si>
  <si>
    <t>5803 JT</t>
  </si>
  <si>
    <t>5805 JT</t>
  </si>
  <si>
    <t>5807 JT</t>
  </si>
  <si>
    <t>5809 JT</t>
  </si>
  <si>
    <t>5815 JT</t>
  </si>
  <si>
    <t>5819 JT</t>
  </si>
  <si>
    <t>5821 JT</t>
  </si>
  <si>
    <t>5851 JT</t>
  </si>
  <si>
    <t>5852 JT</t>
  </si>
  <si>
    <t>5857 JT</t>
  </si>
  <si>
    <t>5901 JT</t>
  </si>
  <si>
    <t>5902 JT</t>
  </si>
  <si>
    <t>5909 JT</t>
  </si>
  <si>
    <t>5911 JT</t>
  </si>
  <si>
    <t>5912 JT</t>
  </si>
  <si>
    <t>5915 JT</t>
  </si>
  <si>
    <t>5923 JT</t>
  </si>
  <si>
    <t>5929 JT</t>
  </si>
  <si>
    <t>5930 JT</t>
  </si>
  <si>
    <t>5932 JT</t>
  </si>
  <si>
    <t>5933 JT</t>
  </si>
  <si>
    <t>5936 JT</t>
  </si>
  <si>
    <t>5938 JT</t>
  </si>
  <si>
    <t>5942 JT</t>
  </si>
  <si>
    <t>5943 JT</t>
  </si>
  <si>
    <t>5946 JT</t>
  </si>
  <si>
    <t>5947 JT</t>
  </si>
  <si>
    <t>5949 JT</t>
  </si>
  <si>
    <t>5951 JT</t>
  </si>
  <si>
    <t>5957 JT</t>
  </si>
  <si>
    <t>5958 JT</t>
  </si>
  <si>
    <t>5959 JT</t>
  </si>
  <si>
    <t>5970 JT</t>
  </si>
  <si>
    <t>5974 JT</t>
  </si>
  <si>
    <t>5975 JT</t>
  </si>
  <si>
    <t>5976 JT</t>
  </si>
  <si>
    <t>5981 JT</t>
  </si>
  <si>
    <t>5985 JT</t>
  </si>
  <si>
    <t>5986 JT</t>
  </si>
  <si>
    <t>5988 JT</t>
  </si>
  <si>
    <t>5991 JT</t>
  </si>
  <si>
    <t>5992 JT</t>
  </si>
  <si>
    <t>5998 JT</t>
  </si>
  <si>
    <t>6005 JT</t>
  </si>
  <si>
    <t>6013 JT</t>
  </si>
  <si>
    <t>6028 JT</t>
  </si>
  <si>
    <t>6029 JT</t>
  </si>
  <si>
    <t>6032 JT</t>
  </si>
  <si>
    <t>6036 JT</t>
  </si>
  <si>
    <t>6037 JT</t>
  </si>
  <si>
    <t>6048 JT</t>
  </si>
  <si>
    <t>6050 JT</t>
  </si>
  <si>
    <t>6054 JT</t>
  </si>
  <si>
    <t>6055 JT</t>
  </si>
  <si>
    <t>6058 JT</t>
  </si>
  <si>
    <t>6059 JT</t>
  </si>
  <si>
    <t>6065 JT</t>
  </si>
  <si>
    <t>6070 JT</t>
  </si>
  <si>
    <t>6071 JT</t>
  </si>
  <si>
    <t>6073 JT</t>
  </si>
  <si>
    <t>6077 JT</t>
  </si>
  <si>
    <t>6080 JT</t>
  </si>
  <si>
    <t>6082 JT</t>
  </si>
  <si>
    <t>6083 JT</t>
  </si>
  <si>
    <t>6087 JT</t>
  </si>
  <si>
    <t>6089 JT</t>
  </si>
  <si>
    <t>6093 JT</t>
  </si>
  <si>
    <t>6097 JT</t>
  </si>
  <si>
    <t>6098 JT</t>
  </si>
  <si>
    <t>6099 JT</t>
  </si>
  <si>
    <t>6101 JT</t>
  </si>
  <si>
    <t>6103 JT</t>
  </si>
  <si>
    <t>6104 JT</t>
  </si>
  <si>
    <t>6113 JT</t>
  </si>
  <si>
    <t>6118 JT</t>
  </si>
  <si>
    <t>6121 JT</t>
  </si>
  <si>
    <t>6134 JT</t>
  </si>
  <si>
    <t>6135 JT</t>
  </si>
  <si>
    <t>6136 JT</t>
  </si>
  <si>
    <t>6138 JT</t>
  </si>
  <si>
    <t>6140 JT</t>
  </si>
  <si>
    <t>6141 JT</t>
  </si>
  <si>
    <t>6143 JT</t>
  </si>
  <si>
    <t>6146 JT</t>
  </si>
  <si>
    <t>6151 JT</t>
  </si>
  <si>
    <t>6165 JT</t>
  </si>
  <si>
    <t>6171 JT</t>
  </si>
  <si>
    <t>6178 JT</t>
  </si>
  <si>
    <t>6183 JT</t>
  </si>
  <si>
    <t>6197 JT</t>
  </si>
  <si>
    <t>6201 JT</t>
  </si>
  <si>
    <t>6203 JT</t>
  </si>
  <si>
    <t>6205 JT</t>
  </si>
  <si>
    <t>6208 JT</t>
  </si>
  <si>
    <t>6210 JT</t>
  </si>
  <si>
    <t>6217 JT</t>
  </si>
  <si>
    <t>6218 JT</t>
  </si>
  <si>
    <t>6222 JT</t>
  </si>
  <si>
    <t>6236 JT</t>
  </si>
  <si>
    <t>6238 JT</t>
  </si>
  <si>
    <t>6240 JT</t>
  </si>
  <si>
    <t>6247 JT</t>
  </si>
  <si>
    <t>6250 JT</t>
  </si>
  <si>
    <t>6262 JT</t>
  </si>
  <si>
    <t>6268 JT</t>
  </si>
  <si>
    <t>6269 JT</t>
  </si>
  <si>
    <t>6272 JT</t>
  </si>
  <si>
    <t>6273 JT</t>
  </si>
  <si>
    <t>6274 JT</t>
  </si>
  <si>
    <t>6277 JT</t>
  </si>
  <si>
    <t>6278 JT</t>
  </si>
  <si>
    <t>6282 JT</t>
  </si>
  <si>
    <t>6284 JT</t>
  </si>
  <si>
    <t>6287 JT</t>
  </si>
  <si>
    <t>6291 JT</t>
  </si>
  <si>
    <t>6293 JT</t>
  </si>
  <si>
    <t>6294 JT</t>
  </si>
  <si>
    <t>6298 JT</t>
  </si>
  <si>
    <t>6301 JT</t>
  </si>
  <si>
    <t>6302 JT</t>
  </si>
  <si>
    <t>6305 JT</t>
  </si>
  <si>
    <t>6306 JT</t>
  </si>
  <si>
    <t>6309 JT</t>
  </si>
  <si>
    <t>6310 JT</t>
  </si>
  <si>
    <t>6315 JT</t>
  </si>
  <si>
    <t>6316 JT</t>
  </si>
  <si>
    <t>6317 JT</t>
  </si>
  <si>
    <t>6319 JT</t>
  </si>
  <si>
    <t>6323 JT</t>
  </si>
  <si>
    <t>6325 JT</t>
  </si>
  <si>
    <t>6326 JT</t>
  </si>
  <si>
    <t>6328 JT</t>
  </si>
  <si>
    <t>6330 JT</t>
  </si>
  <si>
    <t>6331 JT</t>
  </si>
  <si>
    <t>6332 JT</t>
  </si>
  <si>
    <t>6333 JT</t>
  </si>
  <si>
    <t>6335 JT</t>
  </si>
  <si>
    <t>6339 JT</t>
  </si>
  <si>
    <t>6340 JT</t>
  </si>
  <si>
    <t>6345 JT</t>
  </si>
  <si>
    <t>6349 JT</t>
  </si>
  <si>
    <t>6351 JT</t>
  </si>
  <si>
    <t>6355 JT</t>
  </si>
  <si>
    <t>6358 JT</t>
  </si>
  <si>
    <t>6361 JT</t>
  </si>
  <si>
    <t>6362 JT</t>
  </si>
  <si>
    <t>6363 JT</t>
  </si>
  <si>
    <t>6364 JT</t>
  </si>
  <si>
    <t>6366 JT</t>
  </si>
  <si>
    <t>6367 JT</t>
  </si>
  <si>
    <t>6368 JT</t>
  </si>
  <si>
    <t>6369 JT</t>
  </si>
  <si>
    <t>6370 JT</t>
  </si>
  <si>
    <t>6371 JT</t>
  </si>
  <si>
    <t>6373 JT</t>
  </si>
  <si>
    <t>6376 JT</t>
  </si>
  <si>
    <t>6378 JT</t>
  </si>
  <si>
    <t>6379 JT</t>
  </si>
  <si>
    <t>6381 JT</t>
  </si>
  <si>
    <t>6383 JT</t>
  </si>
  <si>
    <t>6387 JT</t>
  </si>
  <si>
    <t>6390 JT</t>
  </si>
  <si>
    <t>6393 JT</t>
  </si>
  <si>
    <t>6395 JT</t>
  </si>
  <si>
    <t>6406 JT</t>
  </si>
  <si>
    <t>6407 JT</t>
  </si>
  <si>
    <t>6409 JT</t>
  </si>
  <si>
    <t>6412 JT</t>
  </si>
  <si>
    <t>6413 JT</t>
  </si>
  <si>
    <t>6417 JT</t>
  </si>
  <si>
    <t>6418 JT</t>
  </si>
  <si>
    <t>6419 JT</t>
  </si>
  <si>
    <t>6420 JT</t>
  </si>
  <si>
    <t>6428 JT</t>
  </si>
  <si>
    <t>6430 JT</t>
  </si>
  <si>
    <t>6432 JT</t>
  </si>
  <si>
    <t>6436 JT</t>
  </si>
  <si>
    <t>6440 JT</t>
  </si>
  <si>
    <t>6444 JT</t>
  </si>
  <si>
    <t>6445 JT</t>
  </si>
  <si>
    <t>6448 JT</t>
  </si>
  <si>
    <t>6454 JT</t>
  </si>
  <si>
    <t>6455 JT</t>
  </si>
  <si>
    <t>6457 JT</t>
  </si>
  <si>
    <t>6458 JT</t>
  </si>
  <si>
    <t>6459 JT</t>
  </si>
  <si>
    <t>6460 JT</t>
  </si>
  <si>
    <t>6461 JT</t>
  </si>
  <si>
    <t>6462 JT</t>
  </si>
  <si>
    <t>6463 JT</t>
  </si>
  <si>
    <t>6464 JT</t>
  </si>
  <si>
    <t>6465 JT</t>
  </si>
  <si>
    <t>6470 JT</t>
  </si>
  <si>
    <t>6471 JT</t>
  </si>
  <si>
    <t>6472 JT</t>
  </si>
  <si>
    <t>6473 JT</t>
  </si>
  <si>
    <t>6474 JT</t>
  </si>
  <si>
    <t>6479 JT</t>
  </si>
  <si>
    <t>6480 JT</t>
  </si>
  <si>
    <t>6481 JT</t>
  </si>
  <si>
    <t>6482 JT</t>
  </si>
  <si>
    <t>6485 JT</t>
  </si>
  <si>
    <t>6486 JT</t>
  </si>
  <si>
    <t>6489 JT</t>
  </si>
  <si>
    <t>6490 JT</t>
  </si>
  <si>
    <t>6498 JT</t>
  </si>
  <si>
    <t>6501 JT</t>
  </si>
  <si>
    <t>6502 JT</t>
  </si>
  <si>
    <t>6503 JT</t>
  </si>
  <si>
    <t>6504 JT</t>
  </si>
  <si>
    <t>6505 JT</t>
  </si>
  <si>
    <t>6506 JT</t>
  </si>
  <si>
    <t>6507 JT</t>
  </si>
  <si>
    <t>6508 JT</t>
  </si>
  <si>
    <t>6513 JT</t>
  </si>
  <si>
    <t>6516 JT</t>
  </si>
  <si>
    <t>6517 JT</t>
  </si>
  <si>
    <t>6581 JT</t>
  </si>
  <si>
    <t>6584 JT</t>
  </si>
  <si>
    <t>6586 JT</t>
  </si>
  <si>
    <t>6588 JT</t>
  </si>
  <si>
    <t>6590 JT</t>
  </si>
  <si>
    <t>6592 JT</t>
  </si>
  <si>
    <t>6594 JT</t>
  </si>
  <si>
    <t>6615 JT</t>
  </si>
  <si>
    <t>6617 JT</t>
  </si>
  <si>
    <t>6619 JT</t>
  </si>
  <si>
    <t>6620 JT</t>
  </si>
  <si>
    <t>6622 JT</t>
  </si>
  <si>
    <t>6624 JT</t>
  </si>
  <si>
    <t>6630 JT</t>
  </si>
  <si>
    <t>6632 JT</t>
  </si>
  <si>
    <t>6638 JT</t>
  </si>
  <si>
    <t>6640 JT</t>
  </si>
  <si>
    <t>6641 JT</t>
  </si>
  <si>
    <t>6644 JT</t>
  </si>
  <si>
    <t>6645 JT</t>
  </si>
  <si>
    <t>6651 JT</t>
  </si>
  <si>
    <t>6652 JT</t>
  </si>
  <si>
    <t>6654 JT</t>
  </si>
  <si>
    <t>6674 JT</t>
  </si>
  <si>
    <t>6675 JT</t>
  </si>
  <si>
    <t>6676 JT</t>
  </si>
  <si>
    <t>6678 JT</t>
  </si>
  <si>
    <t>6701 JT</t>
  </si>
  <si>
    <t>6702 JT</t>
  </si>
  <si>
    <t>6703 JT</t>
  </si>
  <si>
    <t>6704 JT</t>
  </si>
  <si>
    <t>6706 JT</t>
  </si>
  <si>
    <t>6707 JT</t>
  </si>
  <si>
    <t>6715 JT</t>
  </si>
  <si>
    <t>6718 JT</t>
  </si>
  <si>
    <t>6723 JT</t>
  </si>
  <si>
    <t>6724 JT</t>
  </si>
  <si>
    <t>6727 JT</t>
  </si>
  <si>
    <t>6728 JT</t>
  </si>
  <si>
    <t>6730 JT</t>
  </si>
  <si>
    <t>6737 JT</t>
  </si>
  <si>
    <t>6740 JT</t>
  </si>
  <si>
    <t>6741 JT</t>
  </si>
  <si>
    <t>6742 JT</t>
  </si>
  <si>
    <t>6744 JT</t>
  </si>
  <si>
    <t>6745 JT</t>
  </si>
  <si>
    <t>6750 JT</t>
  </si>
  <si>
    <t>6751 JT</t>
  </si>
  <si>
    <t>6752 JT</t>
  </si>
  <si>
    <t>6754 JT</t>
  </si>
  <si>
    <t>6755 JT</t>
  </si>
  <si>
    <t>6756 JT</t>
  </si>
  <si>
    <t>6758 JT</t>
  </si>
  <si>
    <t>6762 JT</t>
  </si>
  <si>
    <t>6763 JT</t>
  </si>
  <si>
    <t>6768 JT</t>
  </si>
  <si>
    <t>6770 JT</t>
  </si>
  <si>
    <t>6771 JT</t>
  </si>
  <si>
    <t>6773 JT</t>
  </si>
  <si>
    <t>6779 JT</t>
  </si>
  <si>
    <t>6785 JT</t>
  </si>
  <si>
    <t>6788 JT</t>
  </si>
  <si>
    <t>6789 JT</t>
  </si>
  <si>
    <t>6791 JT</t>
  </si>
  <si>
    <t>6794 JT</t>
  </si>
  <si>
    <t>6796 JT</t>
  </si>
  <si>
    <t>6798 JT</t>
  </si>
  <si>
    <t>6800 JT</t>
  </si>
  <si>
    <t>6803 JT</t>
  </si>
  <si>
    <t>6804 JT</t>
  </si>
  <si>
    <t>6806 JT</t>
  </si>
  <si>
    <t>6807 JT</t>
  </si>
  <si>
    <t>6809 JT</t>
  </si>
  <si>
    <t>6810 JT</t>
  </si>
  <si>
    <t>6814 JT</t>
  </si>
  <si>
    <t>6815 JT</t>
  </si>
  <si>
    <t>6816 JT</t>
  </si>
  <si>
    <t>6817 JT</t>
  </si>
  <si>
    <t>6820 JT</t>
  </si>
  <si>
    <t>6823 JT</t>
  </si>
  <si>
    <t>6826 JT</t>
  </si>
  <si>
    <t>6839 JT</t>
  </si>
  <si>
    <t>6841 JT</t>
  </si>
  <si>
    <t>6844 JT</t>
  </si>
  <si>
    <t>6845 JT</t>
  </si>
  <si>
    <t>6848 JT</t>
  </si>
  <si>
    <t>6849 JT</t>
  </si>
  <si>
    <t>6850 JT</t>
  </si>
  <si>
    <t>6853 JT</t>
  </si>
  <si>
    <t>6855 JT</t>
  </si>
  <si>
    <t>6856 JT</t>
  </si>
  <si>
    <t>6857 JT</t>
  </si>
  <si>
    <t>6858 JT</t>
  </si>
  <si>
    <t>6859 JT</t>
  </si>
  <si>
    <t>6860 JT</t>
  </si>
  <si>
    <t>6861 JT</t>
  </si>
  <si>
    <t>6866 JT</t>
  </si>
  <si>
    <t>6869 JT</t>
  </si>
  <si>
    <t>6871 JT</t>
  </si>
  <si>
    <t>6875 JT</t>
  </si>
  <si>
    <t>6877 JT</t>
  </si>
  <si>
    <t>6879 JT</t>
  </si>
  <si>
    <t>6901 JT</t>
  </si>
  <si>
    <t>6902 JT</t>
  </si>
  <si>
    <t>6905 JT</t>
  </si>
  <si>
    <t>6908 JT</t>
  </si>
  <si>
    <t>6911 JT</t>
  </si>
  <si>
    <t>6914 JT</t>
  </si>
  <si>
    <t>6915 JT</t>
  </si>
  <si>
    <t>6916 JT</t>
  </si>
  <si>
    <t>6920 JT</t>
  </si>
  <si>
    <t>6923 JT</t>
  </si>
  <si>
    <t>6924 JT</t>
  </si>
  <si>
    <t>6925 JT</t>
  </si>
  <si>
    <t>6926 JT</t>
  </si>
  <si>
    <t>6927 JT</t>
  </si>
  <si>
    <t>6929 JT</t>
  </si>
  <si>
    <t>6932 JT</t>
  </si>
  <si>
    <t>6937 JT</t>
  </si>
  <si>
    <t>6938 JT</t>
  </si>
  <si>
    <t>6941 JT</t>
  </si>
  <si>
    <t>6947 JT</t>
  </si>
  <si>
    <t>6951 JT</t>
  </si>
  <si>
    <t>6952 JT</t>
  </si>
  <si>
    <t>6954 JT</t>
  </si>
  <si>
    <t>6958 JT</t>
  </si>
  <si>
    <t>6961 JT</t>
  </si>
  <si>
    <t>6962 JT</t>
  </si>
  <si>
    <t>6963 JT</t>
  </si>
  <si>
    <t>6965 JT</t>
  </si>
  <si>
    <t>6966 JT</t>
  </si>
  <si>
    <t>6967 JT</t>
  </si>
  <si>
    <t>6971 JT</t>
  </si>
  <si>
    <t>6973 JT</t>
  </si>
  <si>
    <t>6976 JT</t>
  </si>
  <si>
    <t>6981 JT</t>
  </si>
  <si>
    <t>6985 JT</t>
  </si>
  <si>
    <t>6986 JT</t>
  </si>
  <si>
    <t>6988 JT</t>
  </si>
  <si>
    <t>6989 JT</t>
  </si>
  <si>
    <t>6995 JT</t>
  </si>
  <si>
    <t>6996 JT</t>
  </si>
  <si>
    <t>6997 JT</t>
  </si>
  <si>
    <t>6999 JT</t>
  </si>
  <si>
    <t>7003 JT</t>
  </si>
  <si>
    <t>7004 JT</t>
  </si>
  <si>
    <t>7011 JT</t>
  </si>
  <si>
    <t>7012 JT</t>
  </si>
  <si>
    <t>7013 JT</t>
  </si>
  <si>
    <t>7014 JT</t>
  </si>
  <si>
    <t>7022 JT</t>
  </si>
  <si>
    <t>7102 JT</t>
  </si>
  <si>
    <t>7105 JT</t>
  </si>
  <si>
    <t>7122 JT</t>
  </si>
  <si>
    <t>7148 JT</t>
  </si>
  <si>
    <t>7150 JT</t>
  </si>
  <si>
    <t>7161 JT</t>
  </si>
  <si>
    <t>7164 JT</t>
  </si>
  <si>
    <t>7167 JT</t>
  </si>
  <si>
    <t>7173 JT</t>
  </si>
  <si>
    <t>7180 JT</t>
  </si>
  <si>
    <t>7181 JT</t>
  </si>
  <si>
    <t>7182 JT</t>
  </si>
  <si>
    <t>7184 JT</t>
  </si>
  <si>
    <t>7186 JT</t>
  </si>
  <si>
    <t>7189 JT</t>
  </si>
  <si>
    <t>7201 JT</t>
  </si>
  <si>
    <t>7202 JT</t>
  </si>
  <si>
    <t>7203 JT</t>
  </si>
  <si>
    <t>7205 JT</t>
  </si>
  <si>
    <t>7211 JT</t>
  </si>
  <si>
    <t>7212 JT</t>
  </si>
  <si>
    <t>7213 JT</t>
  </si>
  <si>
    <t>7214 JT</t>
  </si>
  <si>
    <t>7215 JT</t>
  </si>
  <si>
    <t>7220 JT</t>
  </si>
  <si>
    <t>7222 JT</t>
  </si>
  <si>
    <t>7224 JT</t>
  </si>
  <si>
    <t>7226 JT</t>
  </si>
  <si>
    <t>7230 JT</t>
  </si>
  <si>
    <t>7231 JT</t>
  </si>
  <si>
    <t>7236 JT</t>
  </si>
  <si>
    <t>7238 JT</t>
  </si>
  <si>
    <t>7239 JT</t>
  </si>
  <si>
    <t>7240 JT</t>
  </si>
  <si>
    <t>7241 JT</t>
  </si>
  <si>
    <t>7242 JT</t>
  </si>
  <si>
    <t>7244 JT</t>
  </si>
  <si>
    <t>7245 JT</t>
  </si>
  <si>
    <t>7246 JT</t>
  </si>
  <si>
    <t>7247 JT</t>
  </si>
  <si>
    <t>7248 JT</t>
  </si>
  <si>
    <t>7250 JT</t>
  </si>
  <si>
    <t>7251 JT</t>
  </si>
  <si>
    <t>7256 JT</t>
  </si>
  <si>
    <t>7259 JT</t>
  </si>
  <si>
    <t>7260 JT</t>
  </si>
  <si>
    <t>7261 JT</t>
  </si>
  <si>
    <t>7266 JT</t>
  </si>
  <si>
    <t>7267 JT</t>
  </si>
  <si>
    <t>7269 JT</t>
  </si>
  <si>
    <t>7270 JT</t>
  </si>
  <si>
    <t>7271 JT</t>
  </si>
  <si>
    <t>7272 JT</t>
  </si>
  <si>
    <t>7274 JT</t>
  </si>
  <si>
    <t>7276 JT</t>
  </si>
  <si>
    <t>7277 JT</t>
  </si>
  <si>
    <t>7278 JT</t>
  </si>
  <si>
    <t>7280 JT</t>
  </si>
  <si>
    <t>7282 JT</t>
  </si>
  <si>
    <t>7283 JT</t>
  </si>
  <si>
    <t>7284 JT</t>
  </si>
  <si>
    <t>7294 JT</t>
  </si>
  <si>
    <t>7296 JT</t>
  </si>
  <si>
    <t>7305 JT</t>
  </si>
  <si>
    <t>7309 JT</t>
  </si>
  <si>
    <t>7312 JT</t>
  </si>
  <si>
    <t>7313 JT</t>
  </si>
  <si>
    <t>7408 JT</t>
  </si>
  <si>
    <t>7414 JT</t>
  </si>
  <si>
    <t>7416 JT</t>
  </si>
  <si>
    <t>7419 JT</t>
  </si>
  <si>
    <t>7420 JT</t>
  </si>
  <si>
    <t>7421 JT</t>
  </si>
  <si>
    <t>7427 JT</t>
  </si>
  <si>
    <t>7433 JT</t>
  </si>
  <si>
    <t>7438 JT</t>
  </si>
  <si>
    <t>7442 JT</t>
  </si>
  <si>
    <t>7445 JT</t>
  </si>
  <si>
    <t>7447 JT</t>
  </si>
  <si>
    <t>7448 JT</t>
  </si>
  <si>
    <t>7451 JT</t>
  </si>
  <si>
    <t>7453 JT</t>
  </si>
  <si>
    <t>7455 JT</t>
  </si>
  <si>
    <t>7456 JT</t>
  </si>
  <si>
    <t>7458 JT</t>
  </si>
  <si>
    <t>7459 JT</t>
  </si>
  <si>
    <t>7463 JT</t>
  </si>
  <si>
    <t>7466 JT</t>
  </si>
  <si>
    <t>7467 JT</t>
  </si>
  <si>
    <t>7475 JT</t>
  </si>
  <si>
    <t>7476 JT</t>
  </si>
  <si>
    <t>7480 JT</t>
  </si>
  <si>
    <t>7481 JT</t>
  </si>
  <si>
    <t>7482 JT</t>
  </si>
  <si>
    <t>7483 JT</t>
  </si>
  <si>
    <t>7487 JT</t>
  </si>
  <si>
    <t>7494 JT</t>
  </si>
  <si>
    <t>7504 JT</t>
  </si>
  <si>
    <t>7506 JT</t>
  </si>
  <si>
    <t>7508 JT</t>
  </si>
  <si>
    <t>7510 JT</t>
  </si>
  <si>
    <t>7512 JT</t>
  </si>
  <si>
    <t>7513 JT</t>
  </si>
  <si>
    <t>7514 JT</t>
  </si>
  <si>
    <t>7516 JT</t>
  </si>
  <si>
    <t>7517 JT</t>
  </si>
  <si>
    <t>7518 JT</t>
  </si>
  <si>
    <t>7520 JT</t>
  </si>
  <si>
    <t>7522 JT</t>
  </si>
  <si>
    <t>7524 JT</t>
  </si>
  <si>
    <t>7525 JT</t>
  </si>
  <si>
    <t>7527 JT</t>
  </si>
  <si>
    <t>7532 JT</t>
  </si>
  <si>
    <t>7537 JT</t>
  </si>
  <si>
    <t>7545 JT</t>
  </si>
  <si>
    <t>7550 JT</t>
  </si>
  <si>
    <t>7552 JT</t>
  </si>
  <si>
    <t>7554 JT</t>
  </si>
  <si>
    <t>7561 JT</t>
  </si>
  <si>
    <t>7570 JT</t>
  </si>
  <si>
    <t>7575 JT</t>
  </si>
  <si>
    <t>7581 JT</t>
  </si>
  <si>
    <t>7591 JT</t>
  </si>
  <si>
    <t>7593 JT</t>
  </si>
  <si>
    <t>7594 JT</t>
  </si>
  <si>
    <t>7595 JT</t>
  </si>
  <si>
    <t>7596 JT</t>
  </si>
  <si>
    <t>7599 JT</t>
  </si>
  <si>
    <t>7600 JT</t>
  </si>
  <si>
    <t>7601 JT</t>
  </si>
  <si>
    <t>7605 JT</t>
  </si>
  <si>
    <t>7606 JT</t>
  </si>
  <si>
    <t>7607 JT</t>
  </si>
  <si>
    <t>7608 JT</t>
  </si>
  <si>
    <t>7609 JT</t>
  </si>
  <si>
    <t>7611 JT</t>
  </si>
  <si>
    <t>7613 JT</t>
  </si>
  <si>
    <t>7615 JT</t>
  </si>
  <si>
    <t>7616 JT</t>
  </si>
  <si>
    <t>7618 JT</t>
  </si>
  <si>
    <t>7619 JT</t>
  </si>
  <si>
    <t>7628 JT</t>
  </si>
  <si>
    <t>7630 JT</t>
  </si>
  <si>
    <t>7637 JT</t>
  </si>
  <si>
    <t>7640 JT</t>
  </si>
  <si>
    <t>7646 JT</t>
  </si>
  <si>
    <t>7649 JT</t>
  </si>
  <si>
    <t>7701 JT</t>
  </si>
  <si>
    <t>7702 JT</t>
  </si>
  <si>
    <t>7709 JT</t>
  </si>
  <si>
    <t>7715 JT</t>
  </si>
  <si>
    <t>7717 JT</t>
  </si>
  <si>
    <t>7718 JT</t>
  </si>
  <si>
    <t>7721 JT</t>
  </si>
  <si>
    <t>7723 JT</t>
  </si>
  <si>
    <t>7727 JT</t>
  </si>
  <si>
    <t>7729 JT</t>
  </si>
  <si>
    <t>7730 JT</t>
  </si>
  <si>
    <t>7731 JT</t>
  </si>
  <si>
    <t>7732 JT</t>
  </si>
  <si>
    <t>7733 JT</t>
  </si>
  <si>
    <t>7734 JT</t>
  </si>
  <si>
    <t>7735 JT</t>
  </si>
  <si>
    <t>7739 JT</t>
  </si>
  <si>
    <t>7740 JT</t>
  </si>
  <si>
    <t>7741 JT</t>
  </si>
  <si>
    <t>7744 JT</t>
  </si>
  <si>
    <t>7745 JT</t>
  </si>
  <si>
    <t>7751 JT</t>
  </si>
  <si>
    <t>7752 JT</t>
  </si>
  <si>
    <t>7762 JT</t>
  </si>
  <si>
    <t>7769 JT</t>
  </si>
  <si>
    <t>7775 JT</t>
  </si>
  <si>
    <t>7780 JT</t>
  </si>
  <si>
    <t>7816 JT</t>
  </si>
  <si>
    <t>7817 JT</t>
  </si>
  <si>
    <t>7818 JT</t>
  </si>
  <si>
    <t>7819 JT</t>
  </si>
  <si>
    <t>7820 JT</t>
  </si>
  <si>
    <t>7821 JT</t>
  </si>
  <si>
    <t>7822 JT</t>
  </si>
  <si>
    <t>7823 JT</t>
  </si>
  <si>
    <t>7825 JT</t>
  </si>
  <si>
    <t>7832 JT</t>
  </si>
  <si>
    <t>7833 JT</t>
  </si>
  <si>
    <t>7838 JT</t>
  </si>
  <si>
    <t>7839 JT</t>
  </si>
  <si>
    <t>7840 JT</t>
  </si>
  <si>
    <t>7844 JT</t>
  </si>
  <si>
    <t>7846 JT</t>
  </si>
  <si>
    <t>7856 JT</t>
  </si>
  <si>
    <t>7860 JT</t>
  </si>
  <si>
    <t>7862 JT</t>
  </si>
  <si>
    <t>7864 JT</t>
  </si>
  <si>
    <t>7867 JT</t>
  </si>
  <si>
    <t>7868 JT</t>
  </si>
  <si>
    <t>7872 JT</t>
  </si>
  <si>
    <t>7873 JT</t>
  </si>
  <si>
    <t>7874 JT</t>
  </si>
  <si>
    <t>7885 JT</t>
  </si>
  <si>
    <t>7893 JT</t>
  </si>
  <si>
    <t>7897 JT</t>
  </si>
  <si>
    <t>7898 JT</t>
  </si>
  <si>
    <t>7905 JT</t>
  </si>
  <si>
    <t>7908 JT</t>
  </si>
  <si>
    <t>7911 JT</t>
  </si>
  <si>
    <t>7912 JT</t>
  </si>
  <si>
    <t>7913 JT</t>
  </si>
  <si>
    <t>7914 JT</t>
  </si>
  <si>
    <t>7915 JT</t>
  </si>
  <si>
    <t>7916 JT</t>
  </si>
  <si>
    <t>7917 JT</t>
  </si>
  <si>
    <t>7921 JT</t>
  </si>
  <si>
    <t>7925 JT</t>
  </si>
  <si>
    <t>7936 JT</t>
  </si>
  <si>
    <t>7937 JT</t>
  </si>
  <si>
    <t>7942 JT</t>
  </si>
  <si>
    <t>7943 JT</t>
  </si>
  <si>
    <t>7947 JT</t>
  </si>
  <si>
    <t>7949 JT</t>
  </si>
  <si>
    <t>7951 JT</t>
  </si>
  <si>
    <t>7952 JT</t>
  </si>
  <si>
    <t>7955 JT</t>
  </si>
  <si>
    <t>7956 JT</t>
  </si>
  <si>
    <t>7958 JT</t>
  </si>
  <si>
    <t>7961 JT</t>
  </si>
  <si>
    <t>7962 JT</t>
  </si>
  <si>
    <t>7966 JT</t>
  </si>
  <si>
    <t>7968 JT</t>
  </si>
  <si>
    <t>7970 JT</t>
  </si>
  <si>
    <t>7971 JT</t>
  </si>
  <si>
    <t>7972 JT</t>
  </si>
  <si>
    <t>7974 JT</t>
  </si>
  <si>
    <t>7976 JT</t>
  </si>
  <si>
    <t>7979 JT</t>
  </si>
  <si>
    <t>7981 JT</t>
  </si>
  <si>
    <t>7984 JT</t>
  </si>
  <si>
    <t>7987 JT</t>
  </si>
  <si>
    <t>7988 JT</t>
  </si>
  <si>
    <t>7989 JT</t>
  </si>
  <si>
    <t>7990 JT</t>
  </si>
  <si>
    <t>7994 JT</t>
  </si>
  <si>
    <t>7995 JT</t>
  </si>
  <si>
    <t>7999 JT</t>
  </si>
  <si>
    <t>8001 JT</t>
  </si>
  <si>
    <t>8002 JT</t>
  </si>
  <si>
    <t>8005 JT</t>
  </si>
  <si>
    <t>8007 JT</t>
  </si>
  <si>
    <t>8008 JT</t>
  </si>
  <si>
    <t>8011 JT</t>
  </si>
  <si>
    <t>8012 JT</t>
  </si>
  <si>
    <t>8013 JT</t>
  </si>
  <si>
    <t>8014 JT</t>
  </si>
  <si>
    <t>8015 JT</t>
  </si>
  <si>
    <t>8016 JT</t>
  </si>
  <si>
    <t>8018 JT</t>
  </si>
  <si>
    <t>8020 JT</t>
  </si>
  <si>
    <t>8022 JT</t>
  </si>
  <si>
    <t>8025 JT</t>
  </si>
  <si>
    <t>8028 JT</t>
  </si>
  <si>
    <t>8029 JT</t>
  </si>
  <si>
    <t>8031 JT</t>
  </si>
  <si>
    <t>8032 JT</t>
  </si>
  <si>
    <t>8035 JT</t>
  </si>
  <si>
    <t>8036 JT</t>
  </si>
  <si>
    <t>8037 JT</t>
  </si>
  <si>
    <t>8038 JT</t>
  </si>
  <si>
    <t>8041 JT</t>
  </si>
  <si>
    <t>8043 JT</t>
  </si>
  <si>
    <t>8050 JT</t>
  </si>
  <si>
    <t>8051 JT</t>
  </si>
  <si>
    <t>8052 JT</t>
  </si>
  <si>
    <t>8053 JT</t>
  </si>
  <si>
    <t>8056 JT</t>
  </si>
  <si>
    <t>8057 JT</t>
  </si>
  <si>
    <t>8058 JT</t>
  </si>
  <si>
    <t>8059 JT</t>
  </si>
  <si>
    <t>8060 JT</t>
  </si>
  <si>
    <t>8061 JT</t>
  </si>
  <si>
    <t>8065 JT</t>
  </si>
  <si>
    <t>8068 JT</t>
  </si>
  <si>
    <t>8070 JT</t>
  </si>
  <si>
    <t>8074 JT</t>
  </si>
  <si>
    <t>8075 JT</t>
  </si>
  <si>
    <t>8077 JT</t>
  </si>
  <si>
    <t>8078 JT</t>
  </si>
  <si>
    <t>8081 JT</t>
  </si>
  <si>
    <t>8084 JT</t>
  </si>
  <si>
    <t>8086 JT</t>
  </si>
  <si>
    <t>8087 JT</t>
  </si>
  <si>
    <t>8088 JT</t>
  </si>
  <si>
    <t>8089 JT</t>
  </si>
  <si>
    <t>8090 JT</t>
  </si>
  <si>
    <t>8091 JT</t>
  </si>
  <si>
    <t>8093 JT</t>
  </si>
  <si>
    <t>8095 JT</t>
  </si>
  <si>
    <t>8096 JT</t>
  </si>
  <si>
    <t>8097 JT</t>
  </si>
  <si>
    <t>8098 JT</t>
  </si>
  <si>
    <t>8101 JT</t>
  </si>
  <si>
    <t>8103 JT</t>
  </si>
  <si>
    <t>8107 JT</t>
  </si>
  <si>
    <t>8111 JT</t>
  </si>
  <si>
    <t>8113 JT</t>
  </si>
  <si>
    <t>8114 JT</t>
  </si>
  <si>
    <t>8118 JT</t>
  </si>
  <si>
    <t>8125 JT</t>
  </si>
  <si>
    <t>8127 JT</t>
  </si>
  <si>
    <t>8129 JT</t>
  </si>
  <si>
    <t>8130 JT</t>
  </si>
  <si>
    <t>8131 JT</t>
  </si>
  <si>
    <t>8132 JT</t>
  </si>
  <si>
    <t>8133 JT</t>
  </si>
  <si>
    <t>8136 JT</t>
  </si>
  <si>
    <t>8137 JT</t>
  </si>
  <si>
    <t>8140 JT</t>
  </si>
  <si>
    <t>8141 JT</t>
  </si>
  <si>
    <t>8142 JT</t>
  </si>
  <si>
    <t>8150 JT</t>
  </si>
  <si>
    <t>8151 JT</t>
  </si>
  <si>
    <t>8153 JT</t>
  </si>
  <si>
    <t>8154 JT</t>
  </si>
  <si>
    <t>8155 JT</t>
  </si>
  <si>
    <t>8158 JT</t>
  </si>
  <si>
    <t>8159 JT</t>
  </si>
  <si>
    <t>8160 JT</t>
  </si>
  <si>
    <t>8163 JT</t>
  </si>
  <si>
    <t>8165 JT</t>
  </si>
  <si>
    <t>8166 JT</t>
  </si>
  <si>
    <t>8168 JT</t>
  </si>
  <si>
    <t>8173 JT</t>
  </si>
  <si>
    <t>8174 JT</t>
  </si>
  <si>
    <t>8175 JT</t>
  </si>
  <si>
    <t>8179 JT</t>
  </si>
  <si>
    <t>8181 JT</t>
  </si>
  <si>
    <t>8182 JT</t>
  </si>
  <si>
    <t>8184 JT</t>
  </si>
  <si>
    <t>8185 JT</t>
  </si>
  <si>
    <t>8194 JT</t>
  </si>
  <si>
    <t>8200 JT</t>
  </si>
  <si>
    <t>8201 JT</t>
  </si>
  <si>
    <t>8203 JT</t>
  </si>
  <si>
    <t>8207 JT</t>
  </si>
  <si>
    <t>8214 JT</t>
  </si>
  <si>
    <t>8217 JT</t>
  </si>
  <si>
    <t>8218 JT</t>
  </si>
  <si>
    <t>8219 JT</t>
  </si>
  <si>
    <t>8227 JT</t>
  </si>
  <si>
    <t>8230 JT</t>
  </si>
  <si>
    <t>8233 JT</t>
  </si>
  <si>
    <t>8237 JT</t>
  </si>
  <si>
    <t>8242 JT</t>
  </si>
  <si>
    <t>8244 JT</t>
  </si>
  <si>
    <t>8245 JT</t>
  </si>
  <si>
    <t>8251 JT</t>
  </si>
  <si>
    <t>8252 JT</t>
  </si>
  <si>
    <t>8253 JT</t>
  </si>
  <si>
    <t>8255 JT</t>
  </si>
  <si>
    <t>8260 JT</t>
  </si>
  <si>
    <t>8267 JT</t>
  </si>
  <si>
    <t>8273 JT</t>
  </si>
  <si>
    <t>8274 JT</t>
  </si>
  <si>
    <t>8275 JT</t>
  </si>
  <si>
    <t>8276 JT</t>
  </si>
  <si>
    <t>8278 JT</t>
  </si>
  <si>
    <t>8279 JT</t>
  </si>
  <si>
    <t>8281 JT</t>
  </si>
  <si>
    <t>8282 JT</t>
  </si>
  <si>
    <t>8283 JT</t>
  </si>
  <si>
    <t>8285 JT</t>
  </si>
  <si>
    <t>8289 JT</t>
  </si>
  <si>
    <t>8291 JT</t>
  </si>
  <si>
    <t>8303 JT</t>
  </si>
  <si>
    <t>8304 JT</t>
  </si>
  <si>
    <t>8306 JT</t>
  </si>
  <si>
    <t>8308 JT</t>
  </si>
  <si>
    <t>8309 JT</t>
  </si>
  <si>
    <t>8316 JT</t>
  </si>
  <si>
    <t>8324 JT</t>
  </si>
  <si>
    <t>8325 JT</t>
  </si>
  <si>
    <t>8331 JT</t>
  </si>
  <si>
    <t>8334 JT</t>
  </si>
  <si>
    <t>8336 JT</t>
  </si>
  <si>
    <t>8337 JT</t>
  </si>
  <si>
    <t>8338 JT</t>
  </si>
  <si>
    <t>8341 JT</t>
  </si>
  <si>
    <t>8342 JT</t>
  </si>
  <si>
    <t>8343 JT</t>
  </si>
  <si>
    <t>8344 JT</t>
  </si>
  <si>
    <t>8345 JT</t>
  </si>
  <si>
    <t>8346 JT</t>
  </si>
  <si>
    <t>8349 JT</t>
  </si>
  <si>
    <t>8350 JT</t>
  </si>
  <si>
    <t>8354 JT</t>
  </si>
  <si>
    <t>8355 JT</t>
  </si>
  <si>
    <t>8356 JT</t>
  </si>
  <si>
    <t>8358 JT</t>
  </si>
  <si>
    <t>8359 JT</t>
  </si>
  <si>
    <t>8360 JT</t>
  </si>
  <si>
    <t>8361 JT</t>
  </si>
  <si>
    <t>8362 JT</t>
  </si>
  <si>
    <t>8363 JT</t>
  </si>
  <si>
    <t>8364 JT</t>
  </si>
  <si>
    <t>8365 JT</t>
  </si>
  <si>
    <t>8366 JT</t>
  </si>
  <si>
    <t>8367 JT</t>
  </si>
  <si>
    <t>8368 JT</t>
  </si>
  <si>
    <t>8369 JT</t>
  </si>
  <si>
    <t>8370 JT</t>
  </si>
  <si>
    <t>8374 JT</t>
  </si>
  <si>
    <t>8377 JT</t>
  </si>
  <si>
    <t>8379 JT</t>
  </si>
  <si>
    <t>8381 JT</t>
  </si>
  <si>
    <t>8382 JT</t>
  </si>
  <si>
    <t>8383 JT</t>
  </si>
  <si>
    <t>8385 JT</t>
  </si>
  <si>
    <t>8386 JT</t>
  </si>
  <si>
    <t>8387 JT</t>
  </si>
  <si>
    <t>8388 JT</t>
  </si>
  <si>
    <t>8392 JT</t>
  </si>
  <si>
    <t>8393 JT</t>
  </si>
  <si>
    <t>8395 JT</t>
  </si>
  <si>
    <t>8396 JT</t>
  </si>
  <si>
    <t>8397 JT</t>
  </si>
  <si>
    <t>8399 JT</t>
  </si>
  <si>
    <t>8410 JT</t>
  </si>
  <si>
    <t>8411 JT</t>
  </si>
  <si>
    <t>8416 JT</t>
  </si>
  <si>
    <t>8418 JT</t>
  </si>
  <si>
    <t>8423 JT</t>
  </si>
  <si>
    <t>8424 JT</t>
  </si>
  <si>
    <t>8425 JT</t>
  </si>
  <si>
    <t>8439 JT</t>
  </si>
  <si>
    <t>8473 JT</t>
  </si>
  <si>
    <t>8511 JT</t>
  </si>
  <si>
    <t>8515 JT</t>
  </si>
  <si>
    <t>8518 JT</t>
  </si>
  <si>
    <t>8519 JT</t>
  </si>
  <si>
    <t>8521 JT</t>
  </si>
  <si>
    <t>8522 JT</t>
  </si>
  <si>
    <t>8524 JT</t>
  </si>
  <si>
    <t>8527 JT</t>
  </si>
  <si>
    <t>8529 JT</t>
  </si>
  <si>
    <t>8530 JT</t>
  </si>
  <si>
    <t>8537 JT</t>
  </si>
  <si>
    <t>8541 JT</t>
  </si>
  <si>
    <t>8542 JT</t>
  </si>
  <si>
    <t>8543 JT</t>
  </si>
  <si>
    <t>8544 JT</t>
  </si>
  <si>
    <t>8545 JT</t>
  </si>
  <si>
    <t>8550 JT</t>
  </si>
  <si>
    <t>8551 JT</t>
  </si>
  <si>
    <t>8558 JT</t>
  </si>
  <si>
    <t>8562 JT</t>
  </si>
  <si>
    <t>8563 JT</t>
  </si>
  <si>
    <t>8566 JT</t>
  </si>
  <si>
    <t>8570 JT</t>
  </si>
  <si>
    <t>8572 JT</t>
  </si>
  <si>
    <t>8584 JT</t>
  </si>
  <si>
    <t>8585 JT</t>
  </si>
  <si>
    <t>8586 JT</t>
  </si>
  <si>
    <t>8589 JT</t>
  </si>
  <si>
    <t>8591 JT</t>
  </si>
  <si>
    <t>8593 JT</t>
  </si>
  <si>
    <t>8595 JT</t>
  </si>
  <si>
    <t>8600 JT</t>
  </si>
  <si>
    <t>8601 JT</t>
  </si>
  <si>
    <t>8604 JT</t>
  </si>
  <si>
    <t>8609 JT</t>
  </si>
  <si>
    <t>8613 JT</t>
  </si>
  <si>
    <t>8614 JT</t>
  </si>
  <si>
    <t>8616 JT</t>
  </si>
  <si>
    <t>8617 JT</t>
  </si>
  <si>
    <t>8622 JT</t>
  </si>
  <si>
    <t>8624 JT</t>
  </si>
  <si>
    <t>8628 JT</t>
  </si>
  <si>
    <t>8630 JT</t>
  </si>
  <si>
    <t>8692 JT</t>
  </si>
  <si>
    <t>8697 JT</t>
  </si>
  <si>
    <t>8698 JT</t>
  </si>
  <si>
    <t>8703 JT</t>
  </si>
  <si>
    <t>8706 JT</t>
  </si>
  <si>
    <t>8707 JT</t>
  </si>
  <si>
    <t>8708 JT</t>
  </si>
  <si>
    <t>8713 JT</t>
  </si>
  <si>
    <t>8714 JT</t>
  </si>
  <si>
    <t>8715 JT</t>
  </si>
  <si>
    <t>8725 JT</t>
  </si>
  <si>
    <t>8729 JT</t>
  </si>
  <si>
    <t>8732 JT</t>
  </si>
  <si>
    <t>8742 JT</t>
  </si>
  <si>
    <t>8750 JT</t>
  </si>
  <si>
    <t>8766 JT</t>
  </si>
  <si>
    <t>8771 JT</t>
  </si>
  <si>
    <t>8772 JT</t>
  </si>
  <si>
    <t>8793 JT</t>
  </si>
  <si>
    <t>8795 JT</t>
  </si>
  <si>
    <t>8798 JT</t>
  </si>
  <si>
    <t>8801 JT</t>
  </si>
  <si>
    <t>8802 JT</t>
  </si>
  <si>
    <t>8803 JT</t>
  </si>
  <si>
    <t>8804 JT</t>
  </si>
  <si>
    <t>8806 JT</t>
  </si>
  <si>
    <t>8818 JT</t>
  </si>
  <si>
    <t>8830 JT</t>
  </si>
  <si>
    <t>8835 JT</t>
  </si>
  <si>
    <t>8840 JT</t>
  </si>
  <si>
    <t>8841 JT</t>
  </si>
  <si>
    <t>8842 JT</t>
  </si>
  <si>
    <t>8848 JT</t>
  </si>
  <si>
    <t>8850 JT</t>
  </si>
  <si>
    <t>8860 JT</t>
  </si>
  <si>
    <t>8864 JT</t>
  </si>
  <si>
    <t>8869 JT</t>
  </si>
  <si>
    <t>8870 JT</t>
  </si>
  <si>
    <t>8871 JT</t>
  </si>
  <si>
    <t>8876 JT</t>
  </si>
  <si>
    <t>8877 JT</t>
  </si>
  <si>
    <t>8881 JT</t>
  </si>
  <si>
    <t>8892 JT</t>
  </si>
  <si>
    <t>8897 JT</t>
  </si>
  <si>
    <t>8904 JT</t>
  </si>
  <si>
    <t>8905 JT</t>
  </si>
  <si>
    <t>8917 JT</t>
  </si>
  <si>
    <t>8918 JT</t>
  </si>
  <si>
    <t>8920 JT</t>
  </si>
  <si>
    <t>8923 JT</t>
  </si>
  <si>
    <t>8928 JT</t>
  </si>
  <si>
    <t>8933 JT</t>
  </si>
  <si>
    <t>8934 JT</t>
  </si>
  <si>
    <t>8935 JT</t>
  </si>
  <si>
    <t>8940 JT</t>
  </si>
  <si>
    <t>8944 JT</t>
  </si>
  <si>
    <t>8999 JT</t>
  </si>
  <si>
    <t>9001 JT</t>
  </si>
  <si>
    <t>9003 JT</t>
  </si>
  <si>
    <t>9005 JT</t>
  </si>
  <si>
    <t>9006 JT</t>
  </si>
  <si>
    <t>9007 JT</t>
  </si>
  <si>
    <t>9008 JT</t>
  </si>
  <si>
    <t>9009 JT</t>
  </si>
  <si>
    <t>9010 JT</t>
  </si>
  <si>
    <t>9014 JT</t>
  </si>
  <si>
    <t>9020 JT</t>
  </si>
  <si>
    <t>9021 JT</t>
  </si>
  <si>
    <t>9022 JT</t>
  </si>
  <si>
    <t>9024 JT</t>
  </si>
  <si>
    <t>9025 JT</t>
  </si>
  <si>
    <t>9031 JT</t>
  </si>
  <si>
    <t>9037 JT</t>
  </si>
  <si>
    <t>9039 JT</t>
  </si>
  <si>
    <t>9041 JT</t>
  </si>
  <si>
    <t>9042 JT</t>
  </si>
  <si>
    <t>9044 JT</t>
  </si>
  <si>
    <t>9045 JT</t>
  </si>
  <si>
    <t>9046 JT</t>
  </si>
  <si>
    <t>9048 JT</t>
  </si>
  <si>
    <t>9052 JT</t>
  </si>
  <si>
    <t>9058 JT</t>
  </si>
  <si>
    <t>9062 JT</t>
  </si>
  <si>
    <t>9064 JT</t>
  </si>
  <si>
    <t>9065 JT</t>
  </si>
  <si>
    <t>9066 JT</t>
  </si>
  <si>
    <t>9067 JT</t>
  </si>
  <si>
    <t>9068 JT</t>
  </si>
  <si>
    <t>9069 JT</t>
  </si>
  <si>
    <t>9070 JT</t>
  </si>
  <si>
    <t>9072 JT</t>
  </si>
  <si>
    <t>9074 JT</t>
  </si>
  <si>
    <t>9075 JT</t>
  </si>
  <si>
    <t>9076 JT</t>
  </si>
  <si>
    <t>9081 JT</t>
  </si>
  <si>
    <t>9086 JT</t>
  </si>
  <si>
    <t>9090 JT</t>
  </si>
  <si>
    <t>9099 JT</t>
  </si>
  <si>
    <t>9101 JT</t>
  </si>
  <si>
    <t>9104 JT</t>
  </si>
  <si>
    <t>9107 JT</t>
  </si>
  <si>
    <t>9110 JT</t>
  </si>
  <si>
    <t>9115 JT</t>
  </si>
  <si>
    <t>9119 JT</t>
  </si>
  <si>
    <t>9130 JT</t>
  </si>
  <si>
    <t>9142 JT</t>
  </si>
  <si>
    <t>9201 JT</t>
  </si>
  <si>
    <t>9202 JT</t>
  </si>
  <si>
    <t>9232 JT</t>
  </si>
  <si>
    <t>9301 JT</t>
  </si>
  <si>
    <t>9302 JT</t>
  </si>
  <si>
    <t>9303 JT</t>
  </si>
  <si>
    <t>9304 JT</t>
  </si>
  <si>
    <t>9305 JT</t>
  </si>
  <si>
    <t>9306 JT</t>
  </si>
  <si>
    <t>9308 JT</t>
  </si>
  <si>
    <t>9310 JT</t>
  </si>
  <si>
    <t>9312 JT</t>
  </si>
  <si>
    <t>9319 JT</t>
  </si>
  <si>
    <t>9324 JT</t>
  </si>
  <si>
    <t>9351 JT</t>
  </si>
  <si>
    <t>9358 JT</t>
  </si>
  <si>
    <t>9364 JT</t>
  </si>
  <si>
    <t>9366 JT</t>
  </si>
  <si>
    <t>9368 JT</t>
  </si>
  <si>
    <t>9369 JT</t>
  </si>
  <si>
    <t>9370 JT</t>
  </si>
  <si>
    <t>9375 JT</t>
  </si>
  <si>
    <t>9380 JT</t>
  </si>
  <si>
    <t>9381 JT</t>
  </si>
  <si>
    <t>9384 JT</t>
  </si>
  <si>
    <t>9401 JT</t>
  </si>
  <si>
    <t>9404 JT</t>
  </si>
  <si>
    <t>9405 JT</t>
  </si>
  <si>
    <t>9409 JT</t>
  </si>
  <si>
    <t>9412 JT</t>
  </si>
  <si>
    <t>9413 JT</t>
  </si>
  <si>
    <t>9414 JT</t>
  </si>
  <si>
    <t>9418 JT</t>
  </si>
  <si>
    <t>9419 JT</t>
  </si>
  <si>
    <t>9422 JT</t>
  </si>
  <si>
    <t>9424 JT</t>
  </si>
  <si>
    <t>9428 JT</t>
  </si>
  <si>
    <t>9432 JT</t>
  </si>
  <si>
    <t>9433 JT</t>
  </si>
  <si>
    <t>9435 JT</t>
  </si>
  <si>
    <t>9437 JT</t>
  </si>
  <si>
    <t>9438 JT</t>
  </si>
  <si>
    <t>9449 JT</t>
  </si>
  <si>
    <t>9468 JT</t>
  </si>
  <si>
    <t>9470 JT</t>
  </si>
  <si>
    <t>9474 JT</t>
  </si>
  <si>
    <t>9475 JT</t>
  </si>
  <si>
    <t>9479 JT</t>
  </si>
  <si>
    <t>9501 JT</t>
  </si>
  <si>
    <t>9502 JT</t>
  </si>
  <si>
    <t>9503 JT</t>
  </si>
  <si>
    <t>9504 JT</t>
  </si>
  <si>
    <t>9505 JT</t>
  </si>
  <si>
    <t>9506 JT</t>
  </si>
  <si>
    <t>9507 JT</t>
  </si>
  <si>
    <t>9508 JT</t>
  </si>
  <si>
    <t>9509 JT</t>
  </si>
  <si>
    <t>9511 JT</t>
  </si>
  <si>
    <t>9513 JT</t>
  </si>
  <si>
    <t>9514 JT</t>
  </si>
  <si>
    <t>9517 JT</t>
  </si>
  <si>
    <t>9531 JT</t>
  </si>
  <si>
    <t>9532 JT</t>
  </si>
  <si>
    <t>9533 JT</t>
  </si>
  <si>
    <t>9534 JT</t>
  </si>
  <si>
    <t>9535 JT</t>
  </si>
  <si>
    <t>9536 JT</t>
  </si>
  <si>
    <t>9543 JT</t>
  </si>
  <si>
    <t>9551 JT</t>
  </si>
  <si>
    <t>9600 JT</t>
  </si>
  <si>
    <t>9601 JT</t>
  </si>
  <si>
    <t>9602 JT</t>
  </si>
  <si>
    <t>9603 JT</t>
  </si>
  <si>
    <t>9605 JT</t>
  </si>
  <si>
    <t>9612 JT</t>
  </si>
  <si>
    <t>9613 JT</t>
  </si>
  <si>
    <t>9616 JT</t>
  </si>
  <si>
    <t>9619 JT</t>
  </si>
  <si>
    <t>9621 JT</t>
  </si>
  <si>
    <t>9622 JT</t>
  </si>
  <si>
    <t>9627 JT</t>
  </si>
  <si>
    <t>9628 JT</t>
  </si>
  <si>
    <t>9629 JT</t>
  </si>
  <si>
    <t>9632 JT</t>
  </si>
  <si>
    <t>9633 JT</t>
  </si>
  <si>
    <t>9644 JT</t>
  </si>
  <si>
    <t>9658 JT</t>
  </si>
  <si>
    <t>9663 JT</t>
  </si>
  <si>
    <t>9671 JT</t>
  </si>
  <si>
    <t>9672 JT</t>
  </si>
  <si>
    <t>9675 JT</t>
  </si>
  <si>
    <t>9678 JT</t>
  </si>
  <si>
    <t>9681 JT</t>
  </si>
  <si>
    <t>9682 JT</t>
  </si>
  <si>
    <t>9684 JT</t>
  </si>
  <si>
    <t>9692 JT</t>
  </si>
  <si>
    <t>9697 JT</t>
  </si>
  <si>
    <t>9699 JT</t>
  </si>
  <si>
    <t>9702 JT</t>
  </si>
  <si>
    <t>9704 JT</t>
  </si>
  <si>
    <t>9706 JT</t>
  </si>
  <si>
    <t>9715 JT</t>
  </si>
  <si>
    <t>9716 JT</t>
  </si>
  <si>
    <t>9717 JT</t>
  </si>
  <si>
    <t>9719 JT</t>
  </si>
  <si>
    <t>9722 JT</t>
  </si>
  <si>
    <t>9726 JT</t>
  </si>
  <si>
    <t>9728 JT</t>
  </si>
  <si>
    <t>9729 JT</t>
  </si>
  <si>
    <t>9731 JT</t>
  </si>
  <si>
    <t>9735 JT</t>
  </si>
  <si>
    <t>9739 JT</t>
  </si>
  <si>
    <t>9740 JT</t>
  </si>
  <si>
    <t>9742 JT</t>
  </si>
  <si>
    <t>9743 JT</t>
  </si>
  <si>
    <t>9744 JT</t>
  </si>
  <si>
    <t>9746 JT</t>
  </si>
  <si>
    <t>9747 JT</t>
  </si>
  <si>
    <t>9749 JT</t>
  </si>
  <si>
    <t>9755 JT</t>
  </si>
  <si>
    <t>9757 JT</t>
  </si>
  <si>
    <t>9759 JT</t>
  </si>
  <si>
    <t>9760 JT</t>
  </si>
  <si>
    <t>9763 JT</t>
  </si>
  <si>
    <t>9765 JT</t>
  </si>
  <si>
    <t>9766 JT</t>
  </si>
  <si>
    <t>9769 JT</t>
  </si>
  <si>
    <t>9783 JT</t>
  </si>
  <si>
    <t>9787 JT</t>
  </si>
  <si>
    <t>9788 JT</t>
  </si>
  <si>
    <t>9790 JT</t>
  </si>
  <si>
    <t>9792 JT</t>
  </si>
  <si>
    <t>9793 JT</t>
  </si>
  <si>
    <t>9795 JT</t>
  </si>
  <si>
    <t>9810 JT</t>
  </si>
  <si>
    <t>9828 JT</t>
  </si>
  <si>
    <t>9830 JT</t>
  </si>
  <si>
    <t>9831 JT</t>
  </si>
  <si>
    <t>9832 JT</t>
  </si>
  <si>
    <t>9842 JT</t>
  </si>
  <si>
    <t>9843 JT</t>
  </si>
  <si>
    <t>9850 JT</t>
  </si>
  <si>
    <t>9854 JT</t>
  </si>
  <si>
    <t>9856 JT</t>
  </si>
  <si>
    <t>9861 JT</t>
  </si>
  <si>
    <t>9869 JT</t>
  </si>
  <si>
    <t>9880 JT</t>
  </si>
  <si>
    <t>9882 JT</t>
  </si>
  <si>
    <t>9887 JT</t>
  </si>
  <si>
    <t>9889 JT</t>
  </si>
  <si>
    <t>9896 JT</t>
  </si>
  <si>
    <t>9900 JT</t>
  </si>
  <si>
    <t>9902 JT</t>
  </si>
  <si>
    <t>9919 JT</t>
  </si>
  <si>
    <t>9928 JT</t>
  </si>
  <si>
    <t>9930 JT</t>
  </si>
  <si>
    <t>9932 JT</t>
  </si>
  <si>
    <t>9934 JT</t>
  </si>
  <si>
    <t>9936 JT</t>
  </si>
  <si>
    <t>9945 JT</t>
  </si>
  <si>
    <t>9946 JT</t>
  </si>
  <si>
    <t>9948 JT</t>
  </si>
  <si>
    <t>9956 JT</t>
  </si>
  <si>
    <t>9957 JT</t>
  </si>
  <si>
    <t>9962 JT</t>
  </si>
  <si>
    <t>9966 JT</t>
  </si>
  <si>
    <t>9972 JT</t>
  </si>
  <si>
    <t>9974 JT</t>
  </si>
  <si>
    <t>9979 JT</t>
  </si>
  <si>
    <t>9982 JT</t>
  </si>
  <si>
    <t>9983 JT</t>
  </si>
  <si>
    <t>9984 JT</t>
  </si>
  <si>
    <t>9986 JT</t>
  </si>
  <si>
    <t>9987 JT</t>
  </si>
  <si>
    <t>9989 JT</t>
  </si>
  <si>
    <t>9990 JT</t>
  </si>
  <si>
    <t>9991 JT</t>
  </si>
  <si>
    <t>9993 JT</t>
  </si>
  <si>
    <t>9994 JT</t>
  </si>
  <si>
    <t>9995 JT</t>
  </si>
  <si>
    <t>9997 JT</t>
  </si>
  <si>
    <t>MktCap Range</t>
  </si>
  <si>
    <t>TPRETL Index</t>
  </si>
  <si>
    <t>TPWSAL Index</t>
  </si>
  <si>
    <t>TPCOMM Index</t>
  </si>
  <si>
    <t>TPSERV Index</t>
  </si>
  <si>
    <t>TPELMH Index</t>
  </si>
  <si>
    <t>TPNCHM Index</t>
  </si>
  <si>
    <t>TPMACH Index</t>
  </si>
  <si>
    <t>TPCONT Index</t>
  </si>
  <si>
    <t>TPFOOD Index</t>
  </si>
  <si>
    <t>TPTRAN Index</t>
  </si>
  <si>
    <t>TPREAL Index</t>
  </si>
  <si>
    <t>TPLAND Index</t>
  </si>
  <si>
    <t>TPMETL Index</t>
  </si>
  <si>
    <t>TPPHRM Index</t>
  </si>
  <si>
    <t>TPIRON Index</t>
  </si>
  <si>
    <t>TPPREC Index</t>
  </si>
  <si>
    <t>TPELEC Index</t>
  </si>
  <si>
    <t>TPPAPR Index</t>
  </si>
  <si>
    <t>TPRUBB Index</t>
  </si>
  <si>
    <t>TPMART Index</t>
  </si>
  <si>
    <t>.</t>
  </si>
  <si>
    <t>Basket 1 / Basket 2</t>
  </si>
  <si>
    <t>Basket 1 Average</t>
  </si>
  <si>
    <t>Basket 2 Average</t>
  </si>
  <si>
    <t>tickers</t>
  </si>
  <si>
    <t>countif</t>
  </si>
  <si>
    <t>Basket 1</t>
  </si>
  <si>
    <t>concatenated for avg</t>
  </si>
  <si>
    <t>tickers adjusted for avg</t>
  </si>
  <si>
    <t>tickers adjusted for div</t>
  </si>
  <si>
    <t>Basket 2</t>
  </si>
  <si>
    <t>BASKET ONE</t>
  </si>
  <si>
    <t>BASKET TWO</t>
  </si>
  <si>
    <t xml:space="preserve">Expression </t>
  </si>
  <si>
    <t>Select from dropdown</t>
  </si>
  <si>
    <t>LOOK UP INDEX OR SECTOR MEMBERS</t>
  </si>
  <si>
    <t>AVERAGE OR COMPARE BASKETS</t>
  </si>
  <si>
    <t>contact@rotationpro.com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</si>
</sst>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 #,##0_-;_-* &quot;-&quot;??_-;_-@_-"/>
    <numFmt numFmtId="165" formatCode="0.0"/>
  </numFmts>
  <fonts count="25">
    <font>
      <sz val="11"/>
      <color theme="1"/>
      <name val="Calibri"/>
      <family val="2"/>
      <scheme val="minor"/>
    </font>
    <font>
      <sz val="11"/>
      <color theme="1"/>
      <name val="Calibri"/>
      <family val="2"/>
      <scheme val="minor"/>
    </font>
    <font>
      <u/>
      <sz val="11"/>
      <color theme="10"/>
      <name val="Calibri"/>
      <family val="2"/>
      <scheme val="minor"/>
    </font>
    <font>
      <sz val="12"/>
      <color rgb="FFFFC000"/>
      <name val="RoBOTO"/>
    </font>
    <font>
      <sz val="12"/>
      <color theme="4" tint="0.79998168889431442"/>
      <name val="RoBOTO"/>
    </font>
    <font>
      <u/>
      <sz val="12"/>
      <color theme="4" tint="0.79998168889431442"/>
      <name val="RoBOTO"/>
    </font>
    <font>
      <sz val="12"/>
      <color theme="0"/>
      <name val="RoBOTO"/>
    </font>
    <font>
      <sz val="12"/>
      <color theme="2" tint="-0.249977111117893"/>
      <name val="RoBOTO"/>
    </font>
    <font>
      <sz val="12"/>
      <name val="RoBOTO"/>
    </font>
    <font>
      <b/>
      <sz val="12"/>
      <color theme="0"/>
      <name val="RoBOTO"/>
    </font>
    <font>
      <i/>
      <sz val="12"/>
      <color theme="2" tint="-0.249977111117893"/>
      <name val="RoBOTO"/>
    </font>
    <font>
      <b/>
      <sz val="12"/>
      <color theme="2" tint="-0.249977111117893"/>
      <name val="RoBOTO"/>
    </font>
    <font>
      <sz val="11"/>
      <color theme="0" tint="-0.14999847407452621"/>
      <name val="RoBOTO"/>
    </font>
    <font>
      <i/>
      <sz val="12"/>
      <color theme="1" tint="0.249977111117893"/>
      <name val="RoBOTO"/>
    </font>
    <font>
      <i/>
      <sz val="11"/>
      <color theme="0" tint="-0.14999847407452621"/>
      <name val="RoBOTO"/>
    </font>
    <font>
      <i/>
      <sz val="11"/>
      <color theme="0"/>
      <name val="RoBOTO"/>
    </font>
    <font>
      <sz val="11"/>
      <color theme="0"/>
      <name val="RoBOTO"/>
    </font>
    <font>
      <i/>
      <sz val="12"/>
      <color rgb="FF92D050"/>
      <name val="RoBOTO"/>
    </font>
    <font>
      <i/>
      <sz val="12"/>
      <color rgb="FFFFC000"/>
      <name val="RoBOTO"/>
    </font>
    <font>
      <b/>
      <sz val="14"/>
      <color theme="0"/>
      <name val="RoBOTO"/>
    </font>
    <font>
      <b/>
      <sz val="16"/>
      <color theme="0"/>
      <name val="RoBOTO"/>
    </font>
    <font>
      <i/>
      <sz val="10"/>
      <color theme="2" tint="-0.249977111117893"/>
      <name val="RoBOTO"/>
    </font>
    <font>
      <b/>
      <i/>
      <sz val="12"/>
      <color theme="1" tint="0.249977111117893"/>
      <name val="RoBOTO"/>
    </font>
    <font>
      <b/>
      <sz val="11"/>
      <color theme="0"/>
      <name val="RoBOTO"/>
    </font>
    <font>
      <sz val="12"/>
      <color theme="4" tint="-0.249977111117893"/>
      <name val="RoBOTO"/>
    </font>
  </fonts>
  <fills count="9">
    <fill>
      <patternFill patternType="none"/>
    </fill>
    <fill>
      <patternFill patternType="gray125"/>
    </fill>
    <fill>
      <patternFill patternType="solid">
        <fgColor theme="1"/>
        <bgColor indexed="64"/>
      </patternFill>
    </fill>
    <fill>
      <patternFill patternType="solid">
        <fgColor theme="1" tint="0.14999847407452621"/>
        <bgColor indexed="64"/>
      </patternFill>
    </fill>
    <fill>
      <patternFill patternType="solid">
        <fgColor rgb="FFFFC000"/>
        <bgColor indexed="64"/>
      </patternFill>
    </fill>
    <fill>
      <patternFill patternType="solid">
        <fgColor theme="1"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rgb="FFFF0000"/>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62">
    <xf numFmtId="0" fontId="0" fillId="0" borderId="0" xfId="0"/>
    <xf numFmtId="0" fontId="3" fillId="2" borderId="0" xfId="0" applyFont="1" applyFill="1" applyProtection="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right"/>
      <protection hidden="1"/>
    </xf>
    <xf numFmtId="0" fontId="8" fillId="2" borderId="0" xfId="0" applyFont="1" applyFill="1" applyProtection="1">
      <protection hidden="1"/>
    </xf>
    <xf numFmtId="0" fontId="7" fillId="2" borderId="0" xfId="0" applyFont="1" applyFill="1" applyProtection="1">
      <protection hidden="1"/>
    </xf>
    <xf numFmtId="0" fontId="6" fillId="2" borderId="0" xfId="0" applyFont="1" applyFill="1" applyProtection="1">
      <protection hidden="1"/>
    </xf>
    <xf numFmtId="0" fontId="3" fillId="5" borderId="0" xfId="0" applyFont="1" applyFill="1" applyProtection="1">
      <protection hidden="1"/>
    </xf>
    <xf numFmtId="0" fontId="3" fillId="4" borderId="0" xfId="0" applyFont="1" applyFill="1" applyProtection="1">
      <protection hidden="1"/>
    </xf>
    <xf numFmtId="164" fontId="3" fillId="2" borderId="0" xfId="1" applyNumberFormat="1" applyFont="1" applyFill="1" applyProtection="1">
      <protection hidden="1"/>
    </xf>
    <xf numFmtId="164" fontId="3" fillId="2" borderId="0" xfId="0" applyNumberFormat="1" applyFont="1" applyFill="1" applyProtection="1">
      <protection hidden="1"/>
    </xf>
    <xf numFmtId="0" fontId="3" fillId="2" borderId="0" xfId="0" applyFont="1" applyFill="1" applyProtection="1"/>
    <xf numFmtId="0" fontId="9" fillId="2" borderId="0" xfId="0" applyFont="1" applyFill="1" applyProtection="1">
      <protection locked="0"/>
    </xf>
    <xf numFmtId="0" fontId="10" fillId="2" borderId="0" xfId="0" applyFont="1" applyFill="1" applyAlignment="1" applyProtection="1">
      <alignment horizontal="right"/>
      <protection hidden="1"/>
    </xf>
    <xf numFmtId="0" fontId="10" fillId="2" borderId="0" xfId="0" applyFont="1" applyFill="1" applyProtection="1">
      <protection hidden="1"/>
    </xf>
    <xf numFmtId="0" fontId="4" fillId="5" borderId="0" xfId="0" applyFont="1" applyFill="1" applyProtection="1">
      <protection hidden="1"/>
    </xf>
    <xf numFmtId="0" fontId="5" fillId="5" borderId="0" xfId="2" applyFont="1" applyFill="1" applyProtection="1">
      <protection hidden="1"/>
    </xf>
    <xf numFmtId="0" fontId="11" fillId="5" borderId="0" xfId="0" applyFont="1" applyFill="1" applyProtection="1">
      <protection hidden="1"/>
    </xf>
    <xf numFmtId="0" fontId="7" fillId="5" borderId="0" xfId="0" applyFont="1" applyFill="1" applyProtection="1">
      <protection hidden="1"/>
    </xf>
    <xf numFmtId="0" fontId="13" fillId="2" borderId="0" xfId="0" applyFont="1" applyFill="1" applyProtection="1">
      <protection hidden="1"/>
    </xf>
    <xf numFmtId="0" fontId="13" fillId="4" borderId="0" xfId="0" applyFont="1" applyFill="1" applyProtection="1">
      <protection hidden="1"/>
    </xf>
    <xf numFmtId="164" fontId="13" fillId="2" borderId="0" xfId="1" applyNumberFormat="1" applyFont="1" applyFill="1" applyProtection="1">
      <protection hidden="1"/>
    </xf>
    <xf numFmtId="164" fontId="13" fillId="2" borderId="0" xfId="0" applyNumberFormat="1" applyFont="1" applyFill="1" applyProtection="1">
      <protection hidden="1"/>
    </xf>
    <xf numFmtId="164" fontId="13" fillId="4" borderId="0" xfId="1" applyNumberFormat="1" applyFont="1" applyFill="1" applyProtection="1">
      <protection hidden="1"/>
    </xf>
    <xf numFmtId="164" fontId="13" fillId="4" borderId="0" xfId="0" applyNumberFormat="1" applyFont="1" applyFill="1" applyProtection="1">
      <protection hidden="1"/>
    </xf>
    <xf numFmtId="0" fontId="14" fillId="2" borderId="0" xfId="0" applyFont="1" applyFill="1" applyProtection="1">
      <protection hidden="1"/>
    </xf>
    <xf numFmtId="0" fontId="6" fillId="3" borderId="0" xfId="0" applyFont="1" applyFill="1" applyAlignment="1" applyProtection="1">
      <alignment horizontal="center"/>
      <protection hidden="1"/>
    </xf>
    <xf numFmtId="1" fontId="13" fillId="2" borderId="0" xfId="0" applyNumberFormat="1" applyFont="1" applyFill="1" applyProtection="1">
      <protection hidden="1"/>
    </xf>
    <xf numFmtId="0" fontId="16" fillId="6" borderId="0" xfId="0" applyFont="1" applyFill="1" applyAlignment="1" applyProtection="1">
      <alignment horizontal="center"/>
      <protection hidden="1"/>
    </xf>
    <xf numFmtId="0" fontId="15" fillId="2" borderId="0" xfId="0" applyFont="1" applyFill="1" applyAlignment="1" applyProtection="1">
      <alignment horizontal="right"/>
      <protection hidden="1"/>
    </xf>
    <xf numFmtId="0" fontId="17" fillId="2" borderId="0" xfId="0" applyFont="1" applyFill="1" applyAlignment="1" applyProtection="1">
      <alignment horizontal="right"/>
      <protection hidden="1"/>
    </xf>
    <xf numFmtId="0" fontId="18" fillId="2" borderId="0" xfId="0" applyFont="1" applyFill="1" applyAlignment="1" applyProtection="1">
      <alignment horizontal="right"/>
      <protection hidden="1"/>
    </xf>
    <xf numFmtId="165" fontId="3" fillId="2" borderId="0" xfId="0" applyNumberFormat="1" applyFont="1" applyFill="1" applyAlignment="1" applyProtection="1">
      <alignment horizontal="center"/>
      <protection locked="0"/>
    </xf>
    <xf numFmtId="1" fontId="10" fillId="2" borderId="0" xfId="0" applyNumberFormat="1" applyFont="1" applyFill="1" applyAlignment="1" applyProtection="1">
      <alignment horizontal="right"/>
      <protection hidden="1"/>
    </xf>
    <xf numFmtId="1" fontId="21" fillId="2" borderId="0" xfId="0" applyNumberFormat="1" applyFont="1" applyFill="1" applyAlignment="1" applyProtection="1">
      <alignment horizontal="left"/>
      <protection hidden="1"/>
    </xf>
    <xf numFmtId="0" fontId="3" fillId="2" borderId="0" xfId="0" applyFont="1" applyFill="1"/>
    <xf numFmtId="0" fontId="3" fillId="8" borderId="0" xfId="0" applyFont="1" applyFill="1"/>
    <xf numFmtId="0" fontId="13" fillId="2" borderId="0" xfId="0" applyFont="1" applyFill="1" applyAlignment="1">
      <alignment horizontal="center"/>
    </xf>
    <xf numFmtId="0" fontId="22" fillId="2" borderId="0" xfId="0" applyFont="1" applyFill="1" applyAlignment="1">
      <alignment horizontal="right"/>
    </xf>
    <xf numFmtId="0" fontId="13" fillId="2" borderId="0" xfId="0" applyFont="1" applyFill="1"/>
    <xf numFmtId="0" fontId="13" fillId="2" borderId="0" xfId="0" applyFont="1" applyFill="1" applyAlignment="1">
      <alignment horizontal="right"/>
    </xf>
    <xf numFmtId="0" fontId="8" fillId="2" borderId="0" xfId="0" applyFont="1" applyFill="1"/>
    <xf numFmtId="0" fontId="8" fillId="8" borderId="0" xfId="0" applyFont="1" applyFill="1"/>
    <xf numFmtId="0" fontId="23" fillId="7" borderId="0" xfId="0" applyFont="1" applyFill="1" applyAlignment="1" applyProtection="1">
      <alignment horizontal="center"/>
      <protection hidden="1"/>
    </xf>
    <xf numFmtId="0" fontId="23" fillId="6" borderId="0" xfId="0" applyFont="1" applyFill="1" applyAlignment="1" applyProtection="1">
      <alignment horizontal="center"/>
      <protection hidden="1"/>
    </xf>
    <xf numFmtId="0" fontId="3" fillId="5" borderId="0" xfId="0" applyFont="1" applyFill="1"/>
    <xf numFmtId="0" fontId="13" fillId="8" borderId="0" xfId="0" applyFont="1" applyFill="1"/>
    <xf numFmtId="0" fontId="13" fillId="8" borderId="0" xfId="0" applyFont="1" applyFill="1" applyAlignment="1">
      <alignment horizontal="right"/>
    </xf>
    <xf numFmtId="0" fontId="6" fillId="8" borderId="0" xfId="0" applyFont="1" applyFill="1" applyAlignment="1" applyProtection="1">
      <alignment horizontal="center"/>
      <protection locked="0"/>
    </xf>
    <xf numFmtId="0" fontId="19" fillId="6" borderId="0" xfId="0" applyFont="1" applyFill="1" applyAlignment="1" applyProtection="1">
      <alignment vertical="center"/>
      <protection hidden="1"/>
    </xf>
    <xf numFmtId="0" fontId="3" fillId="6" borderId="0" xfId="0" applyFont="1" applyFill="1" applyProtection="1">
      <protection hidden="1"/>
    </xf>
    <xf numFmtId="0" fontId="13" fillId="6" borderId="0" xfId="0" applyFont="1" applyFill="1" applyProtection="1">
      <protection hidden="1"/>
    </xf>
    <xf numFmtId="0" fontId="24" fillId="6" borderId="0" xfId="0" applyFont="1" applyFill="1" applyProtection="1">
      <protection hidden="1"/>
    </xf>
    <xf numFmtId="0" fontId="8" fillId="6" borderId="0" xfId="0" applyFont="1" applyFill="1" applyAlignment="1">
      <alignment horizontal="center"/>
    </xf>
    <xf numFmtId="0" fontId="3" fillId="6" borderId="0" xfId="0" applyFont="1" applyFill="1" applyAlignment="1">
      <alignment horizontal="center"/>
    </xf>
    <xf numFmtId="0" fontId="13" fillId="6" borderId="0" xfId="0" applyFont="1" applyFill="1" applyAlignment="1">
      <alignment horizontal="center"/>
    </xf>
    <xf numFmtId="0" fontId="22" fillId="6" borderId="0" xfId="0" applyFont="1" applyFill="1" applyAlignment="1">
      <alignment horizontal="right"/>
    </xf>
    <xf numFmtId="0" fontId="9" fillId="8" borderId="0" xfId="0" applyFont="1" applyFill="1" applyAlignment="1">
      <alignment vertical="center"/>
    </xf>
    <xf numFmtId="0" fontId="20" fillId="5" borderId="0" xfId="0" applyFont="1" applyFill="1" applyAlignment="1">
      <alignment vertical="center"/>
    </xf>
    <xf numFmtId="0" fontId="20" fillId="8" borderId="0" xfId="0" applyFont="1" applyFill="1" applyAlignment="1" applyProtection="1">
      <alignment vertical="center"/>
      <protection locked="0"/>
    </xf>
    <xf numFmtId="0" fontId="12" fillId="2" borderId="0" xfId="0" applyFont="1" applyFill="1" applyAlignment="1" applyProtection="1">
      <alignment vertical="center"/>
      <protection hidden="1"/>
    </xf>
    <xf numFmtId="0" fontId="2" fillId="5" borderId="0" xfId="2" applyFill="1" applyProtection="1">
      <protection hidden="1"/>
    </xf>
  </cellXfs>
  <cellStyles count="3">
    <cellStyle name="Comma" xfId="1" builtinId="3"/>
    <cellStyle name="Hyperlink" xfId="2" builtinId="8"/>
    <cellStyle name="Normal" xfId="0" builtinId="0"/>
  </cellStyles>
  <dxfs count="7">
    <dxf>
      <font>
        <color theme="1" tint="0.24994659260841701"/>
      </font>
    </dxf>
    <dxf>
      <font>
        <color auto="1"/>
      </font>
    </dxf>
    <dxf>
      <font>
        <color rgb="FF9C0006"/>
      </font>
      <fill>
        <patternFill>
          <bgColor rgb="FFFFC7CE"/>
        </patternFill>
      </fill>
    </dxf>
    <dxf>
      <font>
        <color theme="1" tint="0.24994659260841701"/>
      </font>
    </dxf>
    <dxf>
      <font>
        <color theme="1" tint="0.24994659260841701"/>
      </font>
    </dxf>
    <dxf>
      <font>
        <color rgb="FF9C0006"/>
      </font>
      <fill>
        <patternFill>
          <bgColor rgb="FFFFC7CE"/>
        </patternFill>
      </fill>
    </dxf>
    <dxf>
      <font>
        <color theme="1" tint="0.24994659260841701"/>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volatileDependencies.xml><?xml version="1.0" encoding="utf-8"?>
<volTypes xmlns="http://schemas.openxmlformats.org/spreadsheetml/2006/main">
  <volType type="realTimeData">
    <main first="bloomberg.rtd">
      <tp t="s">
        <v>TOPIX INDEX (TOKYO)</v>
        <stp/>
        <stp>##V3_BDPV12</stp>
        <stp>TPX INDEX</stp>
        <stp>SHORT_NAME</stp>
        <stp>[EXCEL SHORT CUT SHEETS.xlsx]MEMBERS!R14C3</stp>
        <tr r="C14" s="1"/>
      </tp>
    </main>
    <main first="bloomberg.rtd">
      <tp t="b">
        <v>0</v>
        <stp/>
        <stp>##V3_BDSV12</stp>
        <stp>TPX INDEX</stp>
        <stp>INDX_MEMBERS</stp>
        <stp>[EXCEL SHORT CUT SHEETS_NEW2.xlsx]PRTU!R17C33</stp>
        <stp>cols=1;rows=1982</stp>
        <tr r="AG17" s="1"/>
      </tp>
      <tp>
        <v>385618416954</v>
        <stp/>
        <stp>##V3_BDPV12</stp>
        <stp>1808 JT Equity</stp>
        <stp>cur_mkt_cap</stp>
        <stp>[EXCEL SHORT CUT SHEETS.xlsx]MEMBERS!R50C35</stp>
        <tr r="AI50" s="1"/>
      </tp>
      <tp>
        <v>38552255000.000008</v>
        <stp/>
        <stp>##V3_BDPV12</stp>
        <stp>1868 JT Equity</stp>
        <stp>cur_mkt_cap</stp>
        <stp>[EXCEL SHORT CUT SHEETS.xlsx]MEMBERS!R72C35</stp>
        <tr r="AI72" s="1"/>
      </tp>
      <tp>
        <v>1238186379045</v>
        <stp/>
        <stp>##V3_BDPV12</stp>
        <stp>1878 JT Equity</stp>
        <stp>cur_mkt_cap</stp>
        <stp>[EXCEL SHORT CUT SHEETS.xlsx]MEMBERS!R76C35</stp>
        <tr r="AI76" s="1"/>
      </tp>
      <tp>
        <v>20940313070</v>
        <stp/>
        <stp>##V3_BDPV12</stp>
        <stp>1518 JT Equity</stp>
        <stp>cur_mkt_cap</stp>
        <stp>[EXCEL SHORT CUT SHEETS.xlsx]MEMBERS!R31C35</stp>
        <tr r="AI31" s="1"/>
      </tp>
      <tp>
        <v>20773005198</v>
        <stp/>
        <stp>##V3_BDPV12</stp>
        <stp>1898 JT Equity</stp>
        <stp>cur_mkt_cap</stp>
        <stp>[EXCEL SHORT CUT SHEETS.xlsx]MEMBERS!R87C35</stp>
        <tr r="AI87" s="1"/>
      </tp>
      <tp>
        <v>1279204447465</v>
        <stp/>
        <stp>##V3_BDPV12</stp>
        <stp>1928 JT Equity</stp>
        <stp>cur_mkt_cap</stp>
        <stp>[EXCEL SHORT CUT SHEETS.xlsx]MEMBERS!R98C35</stp>
        <tr r="AI98" s="1"/>
      </tp>
      <tp>
        <v>19706790728</v>
        <stp/>
        <stp>##V3_BDPV12</stp>
        <stp>1888 JT Equity</stp>
        <stp>cur_mkt_cap</stp>
        <stp>[EXCEL SHORT CUT SHEETS.xlsx]MEMBERS!R83C35</stp>
        <tr r="AI83" s="1"/>
      </tp>
      <tp>
        <v>4777500000</v>
        <stp/>
        <stp>##V3_BDPV12</stp>
        <stp>1768 JT Equity</stp>
        <stp>cur_mkt_cap</stp>
        <stp>[EXCEL SHORT CUT SHEETS.xlsx]MEMBERS!R44C35</stp>
        <tr r="AI44" s="1"/>
      </tp>
      <tp>
        <v>55224648000</v>
        <stp/>
        <stp>##V3_BDPV12</stp>
        <stp>1879 JT Equity</stp>
        <stp>cur_mkt_cap</stp>
        <stp>[EXCEL SHORT CUT SHEETS.xlsx]MEMBERS!R77C35</stp>
        <tr r="AI77" s="1"/>
      </tp>
      <tp>
        <v>158539065784</v>
        <stp/>
        <stp>##V3_BDPV12</stp>
        <stp>1719 JT Equity</stp>
        <stp>cur_mkt_cap</stp>
        <stp>[EXCEL SHORT CUT SHEETS.xlsx]MEMBERS!R37C35</stp>
        <tr r="AI37" s="1"/>
      </tp>
      <tp>
        <v>16560745800</v>
        <stp/>
        <stp>##V3_BDPV12</stp>
        <stp>1419 JT Equity</stp>
        <stp>cur_mkt_cap</stp>
        <stp>[EXCEL SHORT CUT SHEETS.xlsx]MEMBERS!R27C35</stp>
        <tr r="AI27" s="1"/>
      </tp>
      <tp>
        <v>8277038329.999999</v>
        <stp/>
        <stp>##V3_BDPV12</stp>
        <stp>1909 JT Equity</stp>
        <stp>cur_mkt_cap</stp>
        <stp>[EXCEL SHORT CUT SHEETS.xlsx]MEMBERS!R89C35</stp>
        <tr r="AI89" s="1"/>
      </tp>
      <tp>
        <v>72289039680</v>
        <stp/>
        <stp>##V3_BDPV12</stp>
        <stp>1379 JT Equity</stp>
        <stp>cur_mkt_cap</stp>
        <stp>[EXCEL SHORT CUT SHEETS.xlsx]MEMBERS!R23C35</stp>
        <tr r="AI23" s="1"/>
      </tp>
      <tp>
        <v>19588003786</v>
        <stp/>
        <stp>##V3_BDPV12</stp>
        <stp>1929 JT Equity</stp>
        <stp>cur_mkt_cap</stp>
        <stp>[EXCEL SHORT CUT SHEETS.xlsx]MEMBERS!R99C35</stp>
        <tr r="AI99" s="1"/>
      </tp>
      <tp>
        <v>46783119837</v>
        <stp/>
        <stp>##V3_BDPV12</stp>
        <stp>1899 JT Equity</stp>
        <stp>cur_mkt_cap</stp>
        <stp>[EXCEL SHORT CUT SHEETS.xlsx]MEMBERS!R88C35</stp>
        <tr r="AI88" s="1"/>
      </tp>
      <tp>
        <v>16117436536</v>
        <stp/>
        <stp>##V3_BDPV12</stp>
        <stp>1919 JT Equity</stp>
        <stp>cur_mkt_cap</stp>
        <stp>[EXCEL SHORT CUT SHEETS.xlsx]MEMBERS!R93C35</stp>
        <tr r="AI93" s="1"/>
      </tp>
    </main>
    <main first="bloomberg.rtd">
      <tp>
        <v>10603610775</v>
        <stp/>
        <stp>##V3_BDPV12</stp>
        <stp>1814 JT Equity</stp>
        <stp>cur_mkt_cap</stp>
        <stp>[EXCEL SHORT CUT SHEETS.xlsx]MEMBERS!R55C35</stp>
        <tr r="AI55" s="1"/>
      </tp>
      <tp>
        <v>191383375680</v>
        <stp/>
        <stp>##V3_BDPV12</stp>
        <stp>1824 JT Equity</stp>
        <stp>cur_mkt_cap</stp>
        <stp>[EXCEL SHORT CUT SHEETS.xlsx]MEMBERS!R60C35</stp>
        <tr r="AI60" s="1"/>
      </tp>
      <tp>
        <v>5830392447</v>
        <stp/>
        <stp>##V3_BDPV12</stp>
        <stp>1514 JT Equity</stp>
        <stp>cur_mkt_cap</stp>
        <stp>[EXCEL SHORT CUT SHEETS.xlsx]MEMBERS!R29C35</stp>
        <tr r="AI29" s="1"/>
      </tp>
      <tp>
        <v>145512949999.99997</v>
        <stp/>
        <stp>##V3_BDPV12</stp>
        <stp>1414 JT Equity</stp>
        <stp>cur_mkt_cap</stp>
        <stp>[EXCEL SHORT CUT SHEETS.xlsx]MEMBERS!R25C35</stp>
        <tr r="AI25" s="1"/>
      </tp>
      <tp>
        <v>6496512000</v>
        <stp/>
        <stp>##V3_BDPV12</stp>
        <stp>1384 JT Equity</stp>
        <stp>cur_mkt_cap</stp>
        <stp>[EXCEL SHORT CUT SHEETS.xlsx]MEMBERS!R24C35</stp>
        <tr r="AI24" s="1"/>
      </tp>
      <tp>
        <v>46270072638</v>
        <stp/>
        <stp>##V3_BDPV12</stp>
        <stp>1884 JT Equity</stp>
        <stp>cur_mkt_cap</stp>
        <stp>[EXCEL SHORT CUT SHEETS.xlsx]MEMBERS!R81C35</stp>
        <tr r="AI81" s="1"/>
      </tp>
      <tp>
        <v>176991709650</v>
        <stp/>
        <stp>##V3_BDPV12</stp>
        <stp>1924 JT Equity</stp>
        <stp>cur_mkt_cap</stp>
        <stp>[EXCEL SHORT CUT SHEETS.xlsx]MEMBERS!R95C35</stp>
        <tr r="AI95" s="1"/>
      </tp>
      <tp>
        <v>11073857600</v>
        <stp/>
        <stp>##V3_BDPV12</stp>
        <stp>1914 JT Equity</stp>
        <stp>cur_mkt_cap</stp>
        <stp>[EXCEL SHORT CUT SHEETS.xlsx]MEMBERS!R91C35</stp>
        <tr r="AI91" s="1"/>
      </tp>
      <tp>
        <v>52961072294</v>
        <stp/>
        <stp>##V3_BDPV12</stp>
        <stp>1815 JT Equity</stp>
        <stp>cur_mkt_cap</stp>
        <stp>[EXCEL SHORT CUT SHEETS.xlsx]MEMBERS!R56C35</stp>
        <tr r="AI56" s="1"/>
      </tp>
      <tp>
        <v>33600158640</v>
        <stp/>
        <stp>##V3_BDPV12</stp>
        <stp>1805 JT Equity</stp>
        <stp>cur_mkt_cap</stp>
        <stp>[EXCEL SHORT CUT SHEETS.xlsx]MEMBERS!R49C35</stp>
        <tr r="AI49" s="1"/>
      </tp>
      <tp>
        <v>48048300000</v>
        <stp/>
        <stp>##V3_BDPV12</stp>
        <stp>1865 JT Equity</stp>
        <stp>cur_mkt_cap</stp>
        <stp>[EXCEL SHORT CUT SHEETS.xlsx]MEMBERS!R69C35</stp>
        <tr r="AI69" s="1"/>
      </tp>
      <tp>
        <v>113173500000</v>
        <stp/>
        <stp>##V3_BDPV12</stp>
        <stp>1835 JT Equity</stp>
        <stp>cur_mkt_cap</stp>
        <stp>[EXCEL SHORT CUT SHEETS.xlsx]MEMBERS!R64C35</stp>
        <tr r="AI64" s="1"/>
      </tp>
      <tp>
        <v>1648038697199.9998</v>
        <stp/>
        <stp>##V3_BDPV12</stp>
        <stp>1605 JT Equity</stp>
        <stp>cur_mkt_cap</stp>
        <stp>[EXCEL SHORT CUT SHEETS.xlsx]MEMBERS!R32C35</stp>
        <tr r="AI32" s="1"/>
      </tp>
      <tp>
        <v>51617331419.999992</v>
        <stp/>
        <stp>##V3_BDPV12</stp>
        <stp>1515 JT Equity</stp>
        <stp>cur_mkt_cap</stp>
        <stp>[EXCEL SHORT CUT SHEETS.xlsx]MEMBERS!R30C35</stp>
        <tr r="AI30" s="1"/>
      </tp>
      <tp>
        <v>43864526550</v>
        <stp/>
        <stp>##V3_BDPV12</stp>
        <stp>1885 JT Equity</stp>
        <stp>cur_mkt_cap</stp>
        <stp>[EXCEL SHORT CUT SHEETS.xlsx]MEMBERS!R82C35</stp>
        <tr r="AI82" s="1"/>
      </tp>
      <tp>
        <v>2053346147810</v>
        <stp/>
        <stp>##V3_BDPV12</stp>
        <stp>1925 JT Equity</stp>
        <stp>cur_mkt_cap</stp>
        <stp>[EXCEL SHORT CUT SHEETS.xlsx]MEMBERS!R96C35</stp>
        <tr r="AI96" s="1"/>
      </tp>
      <tp>
        <v>21877930240</v>
        <stp/>
        <stp>##V3_BDPV12</stp>
        <stp>1866 JT Equity</stp>
        <stp>cur_mkt_cap</stp>
        <stp>[EXCEL SHORT CUT SHEETS.xlsx]MEMBERS!R70C35</stp>
        <tr r="AI70" s="1"/>
      </tp>
      <tp>
        <v>6549960326</v>
        <stp/>
        <stp>##V3_BDPV12</stp>
        <stp>1826 JT Equity</stp>
        <stp>cur_mkt_cap</stp>
        <stp>[EXCEL SHORT CUT SHEETS.xlsx]MEMBERS!R61C35</stp>
        <tr r="AI61" s="1"/>
      </tp>
      <tp>
        <v>43398000000</v>
        <stp/>
        <stp>##V3_BDPV12</stp>
        <stp>1606 JT Equity</stp>
        <stp>cur_mkt_cap</stp>
        <stp>[EXCEL SHORT CUT SHEETS.xlsx]MEMBERS!R33C35</stp>
        <tr r="AI33" s="1"/>
      </tp>
      <tp>
        <v>16775992050</v>
        <stp/>
        <stp>##V3_BDPV12</stp>
        <stp>1376 JT Equity</stp>
        <stp>cur_mkt_cap</stp>
        <stp>[EXCEL SHORT CUT SHEETS.xlsx]MEMBERS!R21C35</stp>
        <tr r="AI21" s="1"/>
      </tp>
      <tp>
        <v>32258158023</v>
        <stp/>
        <stp>##V3_BDPV12</stp>
        <stp>1896 JT Equity</stp>
        <stp>cur_mkt_cap</stp>
        <stp>[EXCEL SHORT CUT SHEETS.xlsx]MEMBERS!R86C35</stp>
        <tr r="AI86" s="1"/>
      </tp>
      <tp>
        <v>67342184250.000008</v>
        <stp/>
        <stp>##V3_BDPV12</stp>
        <stp>1926 JT Equity</stp>
        <stp>cur_mkt_cap</stp>
        <stp>[EXCEL SHORT CUT SHEETS.xlsx]MEMBERS!R97C35</stp>
        <tr r="AI97" s="1"/>
      </tp>
      <tp>
        <v>39112242400</v>
        <stp/>
        <stp>##V3_BDPV12</stp>
        <stp>1916 JT Equity</stp>
        <stp>cur_mkt_cap</stp>
        <stp>[EXCEL SHORT CUT SHEETS.xlsx]MEMBERS!R92C35</stp>
        <tr r="AI92" s="1"/>
      </tp>
      <tp>
        <v>109123200000</v>
        <stp/>
        <stp>##V3_BDPV12</stp>
        <stp>1766 JT Equity</stp>
        <stp>cur_mkt_cap</stp>
        <stp>[EXCEL SHORT CUT SHEETS.xlsx]MEMBERS!R43C35</stp>
        <tr r="AI43" s="1"/>
      </tp>
      <tp>
        <v>11910000000</v>
        <stp/>
        <stp>##V3_BDPV12</stp>
        <stp>1726 JT Equity</stp>
        <stp>cur_mkt_cap</stp>
        <stp>[EXCEL SHORT CUT SHEETS.xlsx]MEMBERS!R41C35</stp>
        <tr r="AI41" s="1"/>
      </tp>
      <tp>
        <v>9141793303.9999981</v>
        <stp/>
        <stp>##V3_BDPV12</stp>
        <stp>1867 JT Equity</stp>
        <stp>cur_mkt_cap</stp>
        <stp>[EXCEL SHORT CUT SHEETS.xlsx]MEMBERS!R71C35</stp>
        <tr r="AI71" s="1"/>
      </tp>
      <tp>
        <v>19525922902.000004</v>
        <stp/>
        <stp>##V3_BDPV12</stp>
        <stp>1827 JT Equity</stp>
        <stp>cur_mkt_cap</stp>
        <stp>[EXCEL SHORT CUT SHEETS.xlsx]MEMBERS!R62C35</stp>
        <tr r="AI62" s="1"/>
      </tp>
      <tp>
        <v>17662212000</v>
        <stp/>
        <stp>##V3_BDPV12</stp>
        <stp>1847 JT Equity</stp>
        <stp>cur_mkt_cap</stp>
        <stp>[EXCEL SHORT CUT SHEETS.xlsx]MEMBERS!R65C35</stp>
        <tr r="AI65" s="1"/>
      </tp>
      <tp>
        <v>89565577434</v>
        <stp/>
        <stp>##V3_BDPV12</stp>
        <stp>1417 JT Equity</stp>
        <stp>cur_mkt_cap</stp>
        <stp>[EXCEL SHORT CUT SHEETS.xlsx]MEMBERS!R26C35</stp>
        <tr r="AI26" s="1"/>
      </tp>
      <tp>
        <v>153704131250</v>
        <stp/>
        <stp>##V3_BDPV12</stp>
        <stp>1377 JT Equity</stp>
        <stp>cur_mkt_cap</stp>
        <stp>[EXCEL SHORT CUT SHEETS.xlsx]MEMBERS!R22C35</stp>
        <tr r="AI22" s="1"/>
      </tp>
      <tp>
        <v>162883102618</v>
        <stp/>
        <stp>##V3_BDPV12</stp>
        <stp>1820 JT Equity</stp>
        <stp>cur_mkt_cap</stp>
        <stp>[EXCEL SHORT CUT SHEETS.xlsx]MEMBERS!R57C35</stp>
        <tr r="AI57" s="1"/>
      </tp>
      <tp>
        <v>32231320000</v>
        <stp/>
        <stp>##V3_BDPV12</stp>
        <stp>1810 JT Equity</stp>
        <stp>cur_mkt_cap</stp>
        <stp>[EXCEL SHORT CUT SHEETS.xlsx]MEMBERS!R51C35</stp>
        <tr r="AI51" s="1"/>
      </tp>
      <tp>
        <v>48086838646</v>
        <stp/>
        <stp>##V3_BDPV12</stp>
        <stp>1870 JT Equity</stp>
        <stp>cur_mkt_cap</stp>
        <stp>[EXCEL SHORT CUT SHEETS.xlsx]MEMBERS!R73C35</stp>
        <tr r="AI73" s="1"/>
      </tp>
      <tp>
        <v>215534739728</v>
        <stp/>
        <stp>##V3_BDPV12</stp>
        <stp>1860 JT Equity</stp>
        <stp>cur_mkt_cap</stp>
        <stp>[EXCEL SHORT CUT SHEETS.xlsx]MEMBERS!R67C35</stp>
        <tr r="AI67" s="1"/>
      </tp>
      <tp>
        <v>89252367380</v>
        <stp/>
        <stp>##V3_BDPV12</stp>
        <stp>1720 JT Equity</stp>
        <stp>cur_mkt_cap</stp>
        <stp>[EXCEL SHORT CUT SHEETS.xlsx]MEMBERS!R38C35</stp>
        <tr r="AI38" s="1"/>
      </tp>
      <tp>
        <v>8303959999.999999</v>
        <stp/>
        <stp>##V3_BDPV12</stp>
        <stp>1420 JT Equity</stp>
        <stp>cur_mkt_cap</stp>
        <stp>[EXCEL SHORT CUT SHEETS.xlsx]MEMBERS!R28C35</stp>
        <tr r="AI28" s="1"/>
      </tp>
      <tp>
        <v>39919010409</v>
        <stp/>
        <stp>##V3_BDPV12</stp>
        <stp>1890 JT Equity</stp>
        <stp>cur_mkt_cap</stp>
        <stp>[EXCEL SHORT CUT SHEETS.xlsx]MEMBERS!R84C35</stp>
        <tr r="AI84" s="1"/>
      </tp>
      <tp>
        <v>12767625970.000002</v>
        <stp/>
        <stp>##V3_BDPV12</stp>
        <stp>1780 JT Equity</stp>
        <stp>cur_mkt_cap</stp>
        <stp>[EXCEL SHORT CUT SHEETS.xlsx]MEMBERS!R45C35</stp>
        <tr r="AI45" s="1"/>
      </tp>
      <tp>
        <v>100044092415</v>
        <stp/>
        <stp>##V3_BDPV12</stp>
        <stp>1821 JT Equity</stp>
        <stp>cur_mkt_cap</stp>
        <stp>[EXCEL SHORT CUT SHEETS.xlsx]MEMBERS!R58C35</stp>
        <tr r="AI58" s="1"/>
      </tp>
      <tp>
        <v>31250847550.000004</v>
        <stp/>
        <stp>##V3_BDPV12</stp>
        <stp>1811 JT Equity</stp>
        <stp>cur_mkt_cap</stp>
        <stp>[EXCEL SHORT CUT SHEETS.xlsx]MEMBERS!R52C35</stp>
        <tr r="AI52" s="1"/>
      </tp>
      <tp>
        <v>923136052300.00012</v>
        <stp/>
        <stp>##V3_BDPV12</stp>
        <stp>1801 JT Equity</stp>
        <stp>cur_mkt_cap</stp>
        <stp>[EXCEL SHORT CUT SHEETS.xlsx]MEMBERS!R46C35</stp>
        <tr r="AI46" s="1"/>
      </tp>
      <tp>
        <v>257430358416</v>
        <stp/>
        <stp>##V3_BDPV12</stp>
        <stp>1881 JT Equity</stp>
        <stp>cur_mkt_cap</stp>
        <stp>[EXCEL SHORT CUT SHEETS.xlsx]MEMBERS!R78C35</stp>
        <tr r="AI78" s="1"/>
      </tp>
      <tp>
        <v>19041897629</v>
        <stp/>
        <stp>##V3_BDPV12</stp>
        <stp>1871 JT Equity</stp>
        <stp>cur_mkt_cap</stp>
        <stp>[EXCEL SHORT CUT SHEETS.xlsx]MEMBERS!R74C35</stp>
        <tr r="AI74" s="1"/>
      </tp>
      <tp>
        <v>120059185025.99998</v>
        <stp/>
        <stp>##V3_BDPV12</stp>
        <stp>1861 JT Equity</stp>
        <stp>cur_mkt_cap</stp>
        <stp>[EXCEL SHORT CUT SHEETS.xlsx]MEMBERS!R68C35</stp>
        <tr r="AI68" s="1"/>
      </tp>
      <tp>
        <v>285243000000</v>
        <stp/>
        <stp>##V3_BDPV12</stp>
        <stp>1721 JT Equity</stp>
        <stp>cur_mkt_cap</stp>
        <stp>[EXCEL SHORT CUT SHEETS.xlsx]MEMBERS!R39C35</stp>
        <tr r="AI39" s="1"/>
      </tp>
      <tp>
        <v>14633933514</v>
        <stp/>
        <stp>##V3_BDPV12</stp>
        <stp>1921 JT Equity</stp>
        <stp>cur_mkt_cap</stp>
        <stp>[EXCEL SHORT CUT SHEETS.xlsx]MEMBERS!R94C35</stp>
        <tr r="AI94" s="1"/>
      </tp>
      <tp>
        <v>285098254073</v>
        <stp/>
        <stp>##V3_BDPV12</stp>
        <stp>1911 JT Equity</stp>
        <stp>cur_mkt_cap</stp>
        <stp>[EXCEL SHORT CUT SHEETS.xlsx]MEMBERS!R90C35</stp>
        <tr r="AI90" s="1"/>
      </tp>
      <tp>
        <v>30883327758</v>
        <stp/>
        <stp>##V3_BDPV12</stp>
        <stp>1301 JT Equity</stp>
        <stp>cur_mkt_cap</stp>
        <stp>[EXCEL SHORT CUT SHEETS.xlsx]MEMBERS!R17C35</stp>
        <tr r="AI17" s="1"/>
      </tp>
      <tp>
        <v>45502814646</v>
        <stp/>
        <stp>##V3_BDPV12</stp>
        <stp>1822 JT Equity</stp>
        <stp>cur_mkt_cap</stp>
        <stp>[EXCEL SHORT CUT SHEETS.xlsx]MEMBERS!R59C35</stp>
        <tr r="AI59" s="1"/>
      </tp>
      <tp>
        <v>787697456390.00012</v>
        <stp/>
        <stp>##V3_BDPV12</stp>
        <stp>1812 JT Equity</stp>
        <stp>cur_mkt_cap</stp>
        <stp>[EXCEL SHORT CUT SHEETS.xlsx]MEMBERS!R53C35</stp>
        <tr r="AI53" s="1"/>
      </tp>
      <tp>
        <v>767686263344</v>
        <stp/>
        <stp>##V3_BDPV12</stp>
        <stp>1802 JT Equity</stp>
        <stp>cur_mkt_cap</stp>
        <stp>[EXCEL SHORT CUT SHEETS.xlsx]MEMBERS!R47C35</stp>
        <tr r="AI47" s="1"/>
      </tp>
      <tp>
        <v>17852481738.000004</v>
        <stp/>
        <stp>##V3_BDPV12</stp>
        <stp>1882 JT Equity</stp>
        <stp>cur_mkt_cap</stp>
        <stp>[EXCEL SHORT CUT SHEETS.xlsx]MEMBERS!R79C35</stp>
        <tr r="AI79" s="1"/>
      </tp>
      <tp>
        <v>27859065479.999996</v>
        <stp/>
        <stp>##V3_BDPV12</stp>
        <stp>1852 JT Equity</stp>
        <stp>cur_mkt_cap</stp>
        <stp>[EXCEL SHORT CUT SHEETS.xlsx]MEMBERS!R66C35</stp>
        <tr r="AI66" s="1"/>
      </tp>
      <tp>
        <v>154832288184</v>
        <stp/>
        <stp>##V3_BDPV12</stp>
        <stp>1662 JT Equity</stp>
        <stp>cur_mkt_cap</stp>
        <stp>[EXCEL SHORT CUT SHEETS.xlsx]MEMBERS!R34C35</stp>
        <tr r="AI34" s="1"/>
      </tp>
      <tp>
        <v>22300269600</v>
        <stp/>
        <stp>##V3_BDPV12</stp>
        <stp>1712 JT Equity</stp>
        <stp>cur_mkt_cap</stp>
        <stp>[EXCEL SHORT CUT SHEETS.xlsx]MEMBERS!R36C35</stp>
        <tr r="AI36" s="1"/>
      </tp>
      <tp>
        <v>10641330000</v>
        <stp/>
        <stp>##V3_BDPV12</stp>
        <stp>1352 JT Equity</stp>
        <stp>cur_mkt_cap</stp>
        <stp>[EXCEL SHORT CUT SHEETS.xlsx]MEMBERS!R20C35</stp>
        <tr r="AI20" s="1"/>
      </tp>
      <tp>
        <v>102954240000</v>
        <stp/>
        <stp>##V3_BDPV12</stp>
        <stp>1762 JT Equity</stp>
        <stp>cur_mkt_cap</stp>
        <stp>[EXCEL SHORT CUT SHEETS.xlsx]MEMBERS!R42C35</stp>
        <tr r="AI42" s="1"/>
      </tp>
      <tp>
        <v>45266741313</v>
        <stp/>
        <stp>##V3_BDPV12</stp>
        <stp>1722 JT Equity</stp>
        <stp>cur_mkt_cap</stp>
        <stp>[EXCEL SHORT CUT SHEETS.xlsx]MEMBERS!R40C35</stp>
        <tr r="AI40" s="1"/>
      </tp>
      <tp>
        <v>177772827613</v>
        <stp/>
        <stp>##V3_BDPV12</stp>
        <stp>1332 JT Equity</stp>
        <stp>cur_mkt_cap</stp>
        <stp>[EXCEL SHORT CUT SHEETS.xlsx]MEMBERS!R18C35</stp>
        <tr r="AI18" s="1"/>
      </tp>
      <tp>
        <v>37133146512</v>
        <stp/>
        <stp>##V3_BDPV12</stp>
        <stp>1813 JT Equity</stp>
        <stp>cur_mkt_cap</stp>
        <stp>[EXCEL SHORT CUT SHEETS.xlsx]MEMBERS!R54C35</stp>
        <tr r="AI54" s="1"/>
      </tp>
      <tp>
        <v>818478168294.00012</v>
        <stp/>
        <stp>##V3_BDPV12</stp>
        <stp>1803 JT Equity</stp>
        <stp>cur_mkt_cap</stp>
        <stp>[EXCEL SHORT CUT SHEETS.xlsx]MEMBERS!R48C35</stp>
        <tr r="AI48" s="1"/>
      </tp>
      <tp>
        <v>23717858472</v>
        <stp/>
        <stp>##V3_BDPV12</stp>
        <stp>1873 JT Equity</stp>
        <stp>cur_mkt_cap</stp>
        <stp>[EXCEL SHORT CUT SHEETS.xlsx]MEMBERS!R75C35</stp>
        <tr r="AI75" s="1"/>
      </tp>
      <tp>
        <v>160969923765</v>
        <stp/>
        <stp>##V3_BDPV12</stp>
        <stp>1833 JT Equity</stp>
        <stp>cur_mkt_cap</stp>
        <stp>[EXCEL SHORT CUT SHEETS.xlsx]MEMBERS!R63C35</stp>
        <tr r="AI63" s="1"/>
      </tp>
      <tp>
        <v>53573483726</v>
        <stp/>
        <stp>##V3_BDPV12</stp>
        <stp>1663 JT Equity</stp>
        <stp>cur_mkt_cap</stp>
        <stp>[EXCEL SHORT CUT SHEETS.xlsx]MEMBERS!R35C35</stp>
        <tr r="AI35" s="1"/>
      </tp>
      <tp>
        <v>148441219290</v>
        <stp/>
        <stp>##V3_BDPV12</stp>
        <stp>1893 JT Equity</stp>
        <stp>cur_mkt_cap</stp>
        <stp>[EXCEL SHORT CUT SHEETS.xlsx]MEMBERS!R85C35</stp>
        <tr r="AI85" s="1"/>
      </tp>
      <tp>
        <v>187942268188</v>
        <stp/>
        <stp>##V3_BDPV12</stp>
        <stp>1883 JT Equity</stp>
        <stp>cur_mkt_cap</stp>
        <stp>[EXCEL SHORT CUT SHEETS.xlsx]MEMBERS!R80C35</stp>
        <tr r="AI80" s="1"/>
      </tp>
      <tp>
        <v>173241233900.00003</v>
        <stp/>
        <stp>##V3_BDPV12</stp>
        <stp>1333 JT Equity</stp>
        <stp>cur_mkt_cap</stp>
        <stp>[EXCEL SHORT CUT SHEETS.xlsx]MEMBERS!R19C35</stp>
        <tr r="AI19" s="1"/>
      </tp>
    </main>
    <main first="bloomberg.rtd">
      <tp>
        <v>57582879040</v>
        <stp/>
        <stp>##V3_BDPV12</stp>
        <stp>6339 JT Equity</stp>
        <stp>cur_mkt_cap</stp>
        <stp>[EXCEL SHORT CUT SHEETS.xlsx]MEMBERS!R1004C35</stp>
        <tr r="AI1004" s="1"/>
      </tp>
      <tp>
        <v>58629153000</v>
        <stp/>
        <stp>##V3_BDPV12</stp>
        <stp>6332 JT Equity</stp>
        <stp>cur_mkt_cap</stp>
        <stp>[EXCEL SHORT CUT SHEETS.xlsx]MEMBERS!R1001C35</stp>
        <tr r="AI1001" s="1"/>
      </tp>
      <tp>
        <v>21542545727.999996</v>
        <stp/>
        <stp>##V3_BDPV12</stp>
        <stp>6333 JT Equity</stp>
        <stp>cur_mkt_cap</stp>
        <stp>[EXCEL SHORT CUT SHEETS.xlsx]MEMBERS!R1002C35</stp>
        <tr r="AI1002" s="1"/>
      </tp>
      <tp>
        <v>17727248000</v>
        <stp/>
        <stp>##V3_BDPV12</stp>
        <stp>6331 JT Equity</stp>
        <stp>cur_mkt_cap</stp>
        <stp>[EXCEL SHORT CUT SHEETS.xlsx]MEMBERS!R1000C35</stp>
        <tr r="AI1000" s="1"/>
      </tp>
      <tp>
        <v>6861219200</v>
        <stp/>
        <stp>##V3_BDPV12</stp>
        <stp>6335 JT Equity</stp>
        <stp>cur_mkt_cap</stp>
        <stp>[EXCEL SHORT CUT SHEETS.xlsx]MEMBERS!R1003C35</stp>
        <tr r="AI1003" s="1"/>
      </tp>
    </main>
    <main first="bloomberg.rtd">
      <tp>
        <v>22</v>
        <stp/>
        <stp>##V3_BDPV12</stp>
        <stp>TPWARE Index</stp>
        <stp>count_index_members</stp>
        <stp>[EXCEL SHORT CUT SHEETS.xlsx]MEMBERS!R48C43</stp>
        <tr r="AQ48" s="1"/>
      </tp>
      <tp>
        <v>3</v>
        <stp/>
        <stp>##V3_BDPV12</stp>
        <stp>TPAIR Index</stp>
        <stp>count_index_members</stp>
        <stp>[EXCEL SHORT CUT SHEETS.xlsx]MEMBERS!R17C43</stp>
        <tr r="AQ17" s="1"/>
      </tp>
      <tp>
        <v>78</v>
        <stp/>
        <stp>##V3_BDPV12</stp>
        <stp>TPFOOD Index</stp>
        <stp>count_index_members</stp>
        <stp>[EXCEL SHORT CUT SHEETS.xlsx]MEMBERS!R24C43</stp>
        <tr r="AQ24" s="1"/>
      </tp>
      <tp>
        <v>41</v>
        <stp/>
        <stp>##V3_BDPV12</stp>
        <stp>TPLAND Index</stp>
        <stp>count_index_members</stp>
        <stp>[EXCEL SHORT CUT SHEETS.xlsx]MEMBERS!R28C43</stp>
        <tr r="AQ28" s="1"/>
      </tp>
      <tp>
        <v>54</v>
        <stp/>
        <stp>##V3_BDPV12</stp>
        <stp>TPPROD Index</stp>
        <stp>count_index_members</stp>
        <stp>[EXCEL SHORT CUT SHEETS.xlsx]MEMBERS!R40C43</stp>
        <tr r="AQ40" s="1"/>
      </tp>
      <tp>
        <v>22</v>
        <stp/>
        <stp>##V3_BDPV12</stp>
        <stp>TPFINC Index</stp>
        <stp>count_index_members</stp>
        <stp>[EXCEL SHORT CUT SHEETS.xlsx]MEMBERS!R22C43</stp>
        <tr r="AQ22" s="1"/>
      </tp>
      <tp>
        <v>21</v>
        <stp/>
        <stp>##V3_BDPV12</stp>
        <stp>TPELEC Index</stp>
        <stp>count_index_members</stp>
        <stp>[EXCEL SHORT CUT SHEETS.xlsx]MEMBERS!R20C43</stp>
        <tr r="AQ20" s="1"/>
      </tp>
      <tp>
        <v>28</v>
        <stp/>
        <stp>##V3_BDPV12</stp>
        <stp>TPPREC Index</stp>
        <stp>count_index_members</stp>
        <stp>[EXCEL SHORT CUT SHEETS.xlsx]MEMBERS!R39C43</stp>
        <tr r="AQ39" s="1"/>
      </tp>
      <tp>
        <v>11</v>
        <stp/>
        <stp>##V3_BDPV12</stp>
        <stp>TPRUBB Index</stp>
        <stp>count_index_members</stp>
        <stp>[EXCEL SHORT CUT SHEETS.xlsx]MEMBERS!R43C43</stp>
        <tr r="AQ43" s="1"/>
      </tp>
      <tp>
        <v>168</v>
        <stp/>
        <stp>##V3_BDPV12</stp>
        <stp>TPCOMM Index</stp>
        <stp>count_index_members</stp>
        <stp>[EXCEL SHORT CUT SHEETS.xlsx]MEMBERS!R18C43</stp>
        <tr r="AQ18" s="1"/>
      </tp>
      <tp>
        <v>139</v>
        <stp/>
        <stp>##V3_BDPV12</stp>
        <stp>TPNCHM Index</stp>
        <stp>count_index_members</stp>
        <stp>[EXCEL SHORT CUT SHEETS.xlsx]MEMBERS!R34C43</stp>
        <tr r="AQ34" s="1"/>
      </tp>
      <tp>
        <v>39</v>
        <stp/>
        <stp>##V3_BDPV12</stp>
        <stp>TPPHRM Index</stp>
        <stp>count_index_members</stp>
        <stp>[EXCEL SHORT CUT SHEETS.xlsx]MEMBERS!R38C43</stp>
        <tr r="AQ38" s="1"/>
      </tp>
      <tp>
        <v>40</v>
        <stp/>
        <stp>##V3_BDPV12</stp>
        <stp>TPMETL Index</stp>
        <stp>count_index_members</stp>
        <stp>[EXCEL SHORT CUT SHEETS.xlsx]MEMBERS!R31C43</stp>
        <tr r="AQ31" s="1"/>
      </tp>
      <tp>
        <v>164</v>
        <stp/>
        <stp>##V3_BDPV12</stp>
        <stp>TPWSAL Index</stp>
        <stp>count_index_members</stp>
        <stp>[EXCEL SHORT CUT SHEETS.xlsx]MEMBERS!R49C43</stp>
        <tr r="AQ49" s="1"/>
      </tp>
      <tp>
        <v>193</v>
        <stp/>
        <stp>##V3_BDPV12</stp>
        <stp>TPRETL Index</stp>
        <stp>count_index_members</stp>
        <stp>[EXCEL SHORT CUT SHEETS.xlsx]MEMBERS!R42C43</stp>
        <tr r="AQ42" s="1"/>
      </tp>
      <tp>
        <v>62</v>
        <stp/>
        <stp>##V3_BDPV12</stp>
        <stp>TPREAL Index</stp>
        <stp>count_index_members</stp>
        <stp>[EXCEL SHORT CUT SHEETS.xlsx]MEMBERS!R41C43</stp>
        <tr r="AQ41" s="1"/>
      </tp>
      <tp>
        <v>7</v>
        <stp/>
        <stp>##V3_BDPV12</stp>
        <stp>TPMINN Index</stp>
        <stp>count_index_members</stp>
        <stp>[EXCEL SHORT CUT SHEETS.xlsx]MEMBERS!R32C43</stp>
        <tr r="AQ32" s="1"/>
      </tp>
      <tp>
        <v>32</v>
        <stp/>
        <stp>##V3_BDPV12</stp>
        <stp>TPIRON Index</stp>
        <stp>count_index_members</stp>
        <stp>[EXCEL SHORT CUT SHEETS.xlsx]MEMBERS!R27C43</stp>
        <tr r="AQ27" s="1"/>
      </tp>
      <tp>
        <v>64</v>
        <stp/>
        <stp>##V3_BDPV12</stp>
        <stp>TPTRAN Index</stp>
        <stp>count_index_members</stp>
        <stp>[EXCEL SHORT CUT SHEETS.xlsx]MEMBERS!R47C43</stp>
        <tr r="AQ47" s="1"/>
      </tp>
      <tp>
        <v>7</v>
        <stp/>
        <stp>##V3_BDPV12</stp>
        <stp>TPFISH Index</stp>
        <stp>count_index_members</stp>
        <stp>[EXCEL SHORT CUT SHEETS.xlsx]MEMBERS!R23C43</stp>
        <tr r="AQ23" s="1"/>
      </tp>
      <tp>
        <v>160</v>
        <stp/>
        <stp>##V3_BDPV12</stp>
        <stp>TPELMH Index</stp>
        <stp>count_index_members</stp>
        <stp>[EXCEL SHORT CUT SHEETS.xlsx]MEMBERS!R21C43</stp>
        <tr r="AQ21" s="1"/>
      </tp>
      <tp>
        <v>133</v>
        <stp/>
        <stp>##V3_BDPV12</stp>
        <stp>TPMACH Index</stp>
        <stp>count_index_members</stp>
        <stp>[EXCEL SHORT CUT SHEETS.xlsx]MEMBERS!R29C43</stp>
        <tr r="AQ29" s="1"/>
      </tp>
      <tp>
        <v>86</v>
        <stp/>
        <stp>##V3_BDPV12</stp>
        <stp>TPNBNK Index</stp>
        <stp>count_index_members</stp>
        <stp>[EXCEL SHORT CUT SHEETS.xlsx]MEMBERS!R33C43</stp>
        <tr r="AQ33" s="1"/>
      </tp>
      <tp>
        <v>9</v>
        <stp/>
        <stp>##V3_BDPV12</stp>
        <stp>TPINSU Index</stp>
        <stp>count_index_members</stp>
        <stp>[EXCEL SHORT CUT SHEETS.xlsx]MEMBERS!R26C43</stp>
        <tr r="AQ26" s="1"/>
      </tp>
      <tp>
        <v>101</v>
        <stp/>
        <stp>##V3_BDPV12</stp>
        <stp>TPCONT Index</stp>
        <stp>count_index_members</stp>
        <stp>[EXCEL SHORT CUT SHEETS.xlsx]MEMBERS!R19C43</stp>
        <tr r="AQ19" s="1"/>
      </tp>
      <tp>
        <v>24</v>
        <stp/>
        <stp>##V3_BDPV12</stp>
        <stp>TPNMET Index</stp>
        <stp>count_index_members</stp>
        <stp>[EXCEL SHORT CUT SHEETS.xlsx]MEMBERS!R35C43</stp>
        <tr r="AQ35" s="1"/>
      </tp>
      <tp>
        <v>8</v>
        <stp/>
        <stp>##V3_BDPV12</stp>
        <stp>TPMART Index</stp>
        <stp>count_index_members</stp>
        <stp>[EXCEL SHORT CUT SHEETS.xlsx]MEMBERS!R30C43</stp>
        <tr r="AQ30" s="1"/>
      </tp>
      <tp>
        <v>39</v>
        <stp/>
        <stp>##V3_BDPV12</stp>
        <stp>TPTEXT Index</stp>
        <stp>count_index_members</stp>
        <stp>[EXCEL SHORT CUT SHEETS.xlsx]MEMBERS!R46C43</stp>
        <tr r="AQ46" s="1"/>
      </tp>
      <tp>
        <v>167</v>
        <stp/>
        <stp>##V3_BDPV12</stp>
        <stp>TPSERV Index</stp>
        <stp>count_index_members</stp>
        <stp>[EXCEL SHORT CUT SHEETS.xlsx]MEMBERS!R45C43</stp>
        <tr r="AQ45" s="1"/>
      </tp>
      <tp>
        <v>32</v>
        <stp/>
        <stp>##V3_BDPV12</stp>
        <stp>TPGLAS Index</stp>
        <stp>count_index_members</stp>
        <stp>[EXCEL SHORT CUT SHEETS.xlsx]MEMBERS!R25C43</stp>
        <tr r="AQ25" s="1"/>
      </tp>
      <tp>
        <v>22</v>
        <stp/>
        <stp>##V3_BDPV12</stp>
        <stp>TPSECR Index</stp>
        <stp>count_index_members</stp>
        <stp>[EXCEL SHORT CUT SHEETS.xlsx]MEMBERS!R44C43</stp>
        <tr r="AQ44" s="1"/>
      </tp>
      <tp>
        <v>12</v>
        <stp/>
        <stp>##V3_BDPV12</stp>
        <stp>TPPAPR Index</stp>
        <stp>count_index_members</stp>
        <stp>[EXCEL SHORT CUT SHEETS.xlsx]MEMBERS!R37C43</stp>
        <tr r="AQ37" s="1"/>
      </tp>
      <tp>
        <v>11</v>
        <stp/>
        <stp>##V3_BDPV12</stp>
        <stp>TPOIL Index</stp>
        <stp>count_index_members</stp>
        <stp>[EXCEL SHORT CUT SHEETS.xlsx]MEMBERS!R36C43</stp>
        <tr r="AQ36" s="1"/>
      </tp>
      <tp t="s">
        <v>TOPIX INSURANCE INDEX</v>
        <stp/>
        <stp>##V3_BDPV12</stp>
        <stp>TPINSU Index</stp>
        <stp>short_name</stp>
        <stp>[EXCEL SHORT CUT SHEETS.xlsx]MEMBERS!R45C6</stp>
        <tr r="F45" s="1"/>
      </tp>
      <tp t="s">
        <v>TOPIX PHARMACEUTICAL IND</v>
        <stp/>
        <stp>##V3_BDPV12</stp>
        <stp>TPPHRM Index</stp>
        <stp>short_name</stp>
        <stp>[EXCEL SHORT CUT SHEETS.xlsx]MEMBERS!R33C6</stp>
        <tr r="F33" s="1"/>
      </tp>
      <tp t="s">
        <v>TOPIX CONSTRUCTION INDEX</v>
        <stp/>
        <stp>##V3_BDPV12</stp>
        <stp>TPCONT Index</stp>
        <stp>short_name</stp>
        <stp>[EXCEL SHORT CUT SHEETS.xlsx]MEMBERS!R24C6</stp>
        <tr r="F24" s="1"/>
      </tp>
      <tp t="s">
        <v>TOPIX NONFER METAL INDEX</v>
        <stp/>
        <stp>##V3_BDPV12</stp>
        <stp>TPNMET Index</stp>
        <stp>short_name</stp>
        <stp>[EXCEL SHORT CUT SHEETS.xlsx]MEMBERS!R37C6</stp>
        <tr r="F37" s="1"/>
      </tp>
      <tp>
        <v>36990415200</v>
        <stp/>
        <stp>##V3_BDPV12</stp>
        <stp>6284 JT Equity</stp>
        <stp>cur_mkt_cap</stp>
        <stp>[EXCEL SHORT CUT SHEETS.xlsx]MEMBERS!R979C35</stp>
        <tr r="AI979" s="1"/>
      </tp>
      <tp>
        <v>75396148885</v>
        <stp/>
        <stp>##V3_BDPV12</stp>
        <stp>6282 JT Equity</stp>
        <stp>cur_mkt_cap</stp>
        <stp>[EXCEL SHORT CUT SHEETS.xlsx]MEMBERS!R978C35</stp>
        <tr r="AI978" s="1"/>
      </tp>
      <tp>
        <v>4866110664</v>
        <stp/>
        <stp>##V3_BDPV12</stp>
        <stp>6208 JT Equity</stp>
        <stp>cur_mkt_cap</stp>
        <stp>[EXCEL SHORT CUT SHEETS.xlsx]MEMBERS!R960C35</stp>
        <tr r="AI960" s="1"/>
      </tp>
      <tp>
        <v>6099316416</v>
        <stp/>
        <stp>##V3_BDPV12</stp>
        <stp>6218 JT Equity</stp>
        <stp>cur_mkt_cap</stp>
        <stp>[EXCEL SHORT CUT SHEETS.xlsx]MEMBERS!R963C35</stp>
        <tr r="AI963" s="1"/>
      </tp>
      <tp>
        <v>12185523808</v>
        <stp/>
        <stp>##V3_BDPV12</stp>
        <stp>6217 JT Equity</stp>
        <stp>cur_mkt_cap</stp>
        <stp>[EXCEL SHORT CUT SHEETS.xlsx]MEMBERS!R962C35</stp>
        <tr r="AI962" s="1"/>
      </tp>
      <tp>
        <v>11987037000</v>
        <stp/>
        <stp>##V3_BDPV12</stp>
        <stp>6210 JT Equity</stp>
        <stp>cur_mkt_cap</stp>
        <stp>[EXCEL SHORT CUT SHEETS.xlsx]MEMBERS!R961C35</stp>
        <tr r="AI961" s="1"/>
      </tp>
      <tp>
        <v>141459000000</v>
        <stp/>
        <stp>##V3_BDPV12</stp>
        <stp>6222 JT Equity</stp>
        <stp>cur_mkt_cap</stp>
        <stp>[EXCEL SHORT CUT SHEETS.xlsx]MEMBERS!R964C35</stp>
        <tr r="AI964" s="1"/>
      </tp>
      <tp>
        <v>43387200000.000008</v>
        <stp/>
        <stp>##V3_BDPV12</stp>
        <stp>6238 JT Equity</stp>
        <stp>cur_mkt_cap</stp>
        <stp>[EXCEL SHORT CUT SHEETS.xlsx]MEMBERS!R966C35</stp>
        <tr r="AI966" s="1"/>
      </tp>
      <tp>
        <v>10346127136.000002</v>
        <stp/>
        <stp>##V3_BDPV12</stp>
        <stp>6205 JT Equity</stp>
        <stp>cur_mkt_cap</stp>
        <stp>[EXCEL SHORT CUT SHEETS.xlsx]MEMBERS!R959C35</stp>
        <tr r="AI959" s="1"/>
      </tp>
      <tp>
        <v>8394701646</v>
        <stp/>
        <stp>##V3_BDPV12</stp>
        <stp>6203 JT Equity</stp>
        <stp>cur_mkt_cap</stp>
        <stp>[EXCEL SHORT CUT SHEETS.xlsx]MEMBERS!R958C35</stp>
        <tr r="AI958" s="1"/>
      </tp>
      <tp>
        <v>1795381926400</v>
        <stp/>
        <stp>##V3_BDPV12</stp>
        <stp>6201 JT Equity</stp>
        <stp>cur_mkt_cap</stp>
        <stp>[EXCEL SHORT CUT SHEETS.xlsx]MEMBERS!R957C35</stp>
        <tr r="AI957" s="1"/>
      </tp>
      <tp>
        <v>6037499285.999999</v>
        <stp/>
        <stp>##V3_BDPV12</stp>
        <stp>6236 JT Equity</stp>
        <stp>cur_mkt_cap</stp>
        <stp>[EXCEL SHORT CUT SHEETS.xlsx]MEMBERS!R965C35</stp>
        <tr r="AI965" s="1"/>
      </tp>
      <tp>
        <v>30048710399.999996</v>
        <stp/>
        <stp>##V3_BDPV12</stp>
        <stp>6247 JT Equity</stp>
        <stp>cur_mkt_cap</stp>
        <stp>[EXCEL SHORT CUT SHEETS.xlsx]MEMBERS!R968C35</stp>
        <tr r="AI968" s="1"/>
      </tp>
      <tp>
        <v>21418236000</v>
        <stp/>
        <stp>##V3_BDPV12</stp>
        <stp>6240 JT Equity</stp>
        <stp>cur_mkt_cap</stp>
        <stp>[EXCEL SHORT CUT SHEETS.xlsx]MEMBERS!R967C35</stp>
        <tr r="AI967" s="1"/>
      </tp>
      <tp>
        <v>65986208288.000008</v>
        <stp/>
        <stp>##V3_BDPV12</stp>
        <stp>6250 JT Equity</stp>
        <stp>cur_mkt_cap</stp>
        <stp>[EXCEL SHORT CUT SHEETS.xlsx]MEMBERS!R969C35</stp>
        <tr r="AI969" s="1"/>
      </tp>
      <tp>
        <v>75150752850</v>
        <stp/>
        <stp>##V3_BDPV12</stp>
        <stp>6278 JT Equity</stp>
        <stp>cur_mkt_cap</stp>
        <stp>[EXCEL SHORT CUT SHEETS.xlsx]MEMBERS!R977C35</stp>
        <tr r="AI977" s="1"/>
      </tp>
      <tp>
        <v>2145040390560.0002</v>
        <stp/>
        <stp>##V3_BDPV12</stp>
        <stp>6273 JT Equity</stp>
        <stp>cur_mkt_cap</stp>
        <stp>[EXCEL SHORT CUT SHEETS.xlsx]MEMBERS!R974C35</stp>
        <tr r="AI974" s="1"/>
      </tp>
      <tp>
        <v>87442789968</v>
        <stp/>
        <stp>##V3_BDPV12</stp>
        <stp>6287 JT Equity</stp>
        <stp>cur_mkt_cap</stp>
        <stp>[EXCEL SHORT CUT SHEETS.xlsx]MEMBERS!R980C35</stp>
        <tr r="AI980" s="1"/>
      </tp>
      <tp>
        <v>30890496000</v>
        <stp/>
        <stp>##V3_BDPV12</stp>
        <stp>6272 JT Equity</stp>
        <stp>cur_mkt_cap</stp>
        <stp>[EXCEL SHORT CUT SHEETS.xlsx]MEMBERS!R973C35</stp>
        <tr r="AI973" s="1"/>
      </tp>
      <tp>
        <v>16479044999.999998</v>
        <stp/>
        <stp>##V3_BDPV12</stp>
        <stp>6274 JT Equity</stp>
        <stp>cur_mkt_cap</stp>
        <stp>[EXCEL SHORT CUT SHEETS.xlsx]MEMBERS!R975C35</stp>
        <tr r="AI975" s="1"/>
      </tp>
      <tp>
        <v>36054902439</v>
        <stp/>
        <stp>##V3_BDPV12</stp>
        <stp>6277 JT Equity</stp>
        <stp>cur_mkt_cap</stp>
        <stp>[EXCEL SHORT CUT SHEETS.xlsx]MEMBERS!R976C35</stp>
        <tr r="AI976" s="1"/>
      </tp>
      <tp>
        <v>13196136668.000002</v>
        <stp/>
        <stp>##V3_BDPV12</stp>
        <stp>6298 JT Equity</stp>
        <stp>cur_mkt_cap</stp>
        <stp>[EXCEL SHORT CUT SHEETS.xlsx]MEMBERS!R984C35</stp>
        <tr r="AI984" s="1"/>
      </tp>
      <tp>
        <v>138820088000</v>
        <stp/>
        <stp>##V3_BDPV12</stp>
        <stp>6269 JT Equity</stp>
        <stp>cur_mkt_cap</stp>
        <stp>[EXCEL SHORT CUT SHEETS.xlsx]MEMBERS!R972C35</stp>
        <tr r="AI972" s="1"/>
      </tp>
      <tp>
        <v>406059177755</v>
        <stp/>
        <stp>##V3_BDPV12</stp>
        <stp>6268 JT Equity</stp>
        <stp>cur_mkt_cap</stp>
        <stp>[EXCEL SHORT CUT SHEETS.xlsx]MEMBERS!R971C35</stp>
        <tr r="AI971" s="1"/>
      </tp>
      <tp>
        <v>8493722500</v>
        <stp/>
        <stp>##V3_BDPV12</stp>
        <stp>6294 JT Equity</stp>
        <stp>cur_mkt_cap</stp>
        <stp>[EXCEL SHORT CUT SHEETS.xlsx]MEMBERS!R983C35</stp>
        <tr r="AI983" s="1"/>
      </tp>
      <tp>
        <v>20359452000</v>
        <stp/>
        <stp>##V3_BDPV12</stp>
        <stp>6262 JT Equity</stp>
        <stp>cur_mkt_cap</stp>
        <stp>[EXCEL SHORT CUT SHEETS.xlsx]MEMBERS!R970C35</stp>
        <tr r="AI970" s="1"/>
      </tp>
      <tp>
        <v>25300992000</v>
        <stp/>
        <stp>##V3_BDPV12</stp>
        <stp>6293 JT Equity</stp>
        <stp>cur_mkt_cap</stp>
        <stp>[EXCEL SHORT CUT SHEETS.xlsx]MEMBERS!R982C35</stp>
        <tr r="AI982" s="1"/>
      </tp>
      <tp>
        <v>5916506499.999999</v>
        <stp/>
        <stp>##V3_BDPV12</stp>
        <stp>6291 JT Equity</stp>
        <stp>cur_mkt_cap</stp>
        <stp>[EXCEL SHORT CUT SHEETS.xlsx]MEMBERS!R981C35</stp>
        <tr r="AI981" s="1"/>
      </tp>
      <tp>
        <v>52439570608</v>
        <stp/>
        <stp>##V3_BDPV12</stp>
        <stp>6330 JT Equity</stp>
        <stp>cur_mkt_cap</stp>
        <stp>[EXCEL SHORT CUT SHEETS.xlsx]MEMBERS!R999C35</stp>
        <tr r="AI999" s="1"/>
      </tp>
      <tp>
        <v>44329320000</v>
        <stp/>
        <stp>##V3_BDPV12</stp>
        <stp>6323 JT Equity</stp>
        <stp>cur_mkt_cap</stp>
        <stp>[EXCEL SHORT CUT SHEETS.xlsx]MEMBERS!R995C35</stp>
        <tr r="AI995" s="1"/>
      </tp>
      <tp>
        <v>8106000000</v>
        <stp/>
        <stp>##V3_BDPV12</stp>
        <stp>6325 JT Equity</stp>
        <stp>cur_mkt_cap</stp>
        <stp>[EXCEL SHORT CUT SHEETS.xlsx]MEMBERS!R996C35</stp>
        <tr r="AI996" s="1"/>
      </tp>
      <tp>
        <v>2304137757669.9995</v>
        <stp/>
        <stp>##V3_BDPV12</stp>
        <stp>6326 JT Equity</stp>
        <stp>cur_mkt_cap</stp>
        <stp>[EXCEL SHORT CUT SHEETS.xlsx]MEMBERS!R997C35</stp>
        <tr r="AI997" s="1"/>
      </tp>
      <tp>
        <v>9192835000</v>
        <stp/>
        <stp>##V3_BDPV12</stp>
        <stp>6328 JT Equity</stp>
        <stp>cur_mkt_cap</stp>
        <stp>[EXCEL SHORT CUT SHEETS.xlsx]MEMBERS!R998C35</stp>
        <tr r="AI998" s="1"/>
      </tp>
      <tp>
        <v>17798861211</v>
        <stp/>
        <stp>##V3_BDPV12</stp>
        <stp>6306 JT Equity</stp>
        <stp>cur_mkt_cap</stp>
        <stp>[EXCEL SHORT CUT SHEETS.xlsx]MEMBERS!R988C35</stp>
        <tr r="AI988" s="1"/>
      </tp>
      <tp>
        <v>19195000000</v>
        <stp/>
        <stp>##V3_BDPV12</stp>
        <stp>6319 JT Equity</stp>
        <stp>cur_mkt_cap</stp>
        <stp>[EXCEL SHORT CUT SHEETS.xlsx]MEMBERS!R994C35</stp>
        <tr r="AI994" s="1"/>
      </tp>
      <tp>
        <v>2744836671840</v>
        <stp/>
        <stp>##V3_BDPV12</stp>
        <stp>6301 JT Equity</stp>
        <stp>cur_mkt_cap</stp>
        <stp>[EXCEL SHORT CUT SHEETS.xlsx]MEMBERS!R985C35</stp>
        <tr r="AI985" s="1"/>
      </tp>
      <tp>
        <v>508214163935</v>
        <stp/>
        <stp>##V3_BDPV12</stp>
        <stp>6302 JT Equity</stp>
        <stp>cur_mkt_cap</stp>
        <stp>[EXCEL SHORT CUT SHEETS.xlsx]MEMBERS!R986C35</stp>
        <tr r="AI986" s="1"/>
      </tp>
      <tp>
        <v>51194668272</v>
        <stp/>
        <stp>##V3_BDPV12</stp>
        <stp>6315 JT Equity</stp>
        <stp>cur_mkt_cap</stp>
        <stp>[EXCEL SHORT CUT SHEETS.xlsx]MEMBERS!R991C35</stp>
        <tr r="AI991" s="1"/>
      </tp>
      <tp>
        <v>9756905632</v>
        <stp/>
        <stp>##V3_BDPV12</stp>
        <stp>6316 JT Equity</stp>
        <stp>cur_mkt_cap</stp>
        <stp>[EXCEL SHORT CUT SHEETS.xlsx]MEMBERS!R992C35</stp>
        <tr r="AI992" s="1"/>
      </tp>
      <tp>
        <v>24117356697</v>
        <stp/>
        <stp>##V3_BDPV12</stp>
        <stp>6317 JT Equity</stp>
        <stp>cur_mkt_cap</stp>
        <stp>[EXCEL SHORT CUT SHEETS.xlsx]MEMBERS!R993C35</stp>
        <tr r="AI993" s="1"/>
      </tp>
      <tp>
        <v>577153646954</v>
        <stp/>
        <stp>##V3_BDPV12</stp>
        <stp>6305 JT Equity</stp>
        <stp>cur_mkt_cap</stp>
        <stp>[EXCEL SHORT CUT SHEETS.xlsx]MEMBERS!R987C35</stp>
        <tr r="AI987" s="1"/>
      </tp>
      <tp>
        <v>20286943200</v>
        <stp/>
        <stp>##V3_BDPV12</stp>
        <stp>6309 JT Equity</stp>
        <stp>cur_mkt_cap</stp>
        <stp>[EXCEL SHORT CUT SHEETS.xlsx]MEMBERS!R989C35</stp>
        <tr r="AI989" s="1"/>
      </tp>
      <tp>
        <v>58381883744.000008</v>
        <stp/>
        <stp>##V3_BDPV12</stp>
        <stp>6310 JT Equity</stp>
        <stp>cur_mkt_cap</stp>
        <stp>[EXCEL SHORT CUT SHEETS.xlsx]MEMBERS!R990C35</stp>
        <tr r="AI990" s="1"/>
      </tp>
      <tp>
        <v>10172820000</v>
        <stp/>
        <stp>##V3_BDPV12</stp>
        <stp>6099 JT Equity</stp>
        <stp>cur_mkt_cap</stp>
        <stp>[EXCEL SHORT CUT SHEETS.xlsx]MEMBERS!R936C35</stp>
        <tr r="AI936" s="1"/>
      </tp>
      <tp>
        <v>2979236452700.0005</v>
        <stp/>
        <stp>##V3_BDPV12</stp>
        <stp>6098 JT Equity</stp>
        <stp>cur_mkt_cap</stp>
        <stp>[EXCEL SHORT CUT SHEETS.xlsx]MEMBERS!R935C35</stp>
        <tr r="AI935" s="1"/>
      </tp>
      <tp>
        <v>9504720000.0000019</v>
        <stp/>
        <stp>##V3_BDPV12</stp>
        <stp>6082 JT Equity</stp>
        <stp>cur_mkt_cap</stp>
        <stp>[EXCEL SHORT CUT SHEETS.xlsx]MEMBERS!R929C35</stp>
        <tr r="AI929" s="1"/>
      </tp>
      <tp>
        <v>57615680000</v>
        <stp/>
        <stp>##V3_BDPV12</stp>
        <stp>6080 JT Equity</stp>
        <stp>cur_mkt_cap</stp>
        <stp>[EXCEL SHORT CUT SHEETS.xlsx]MEMBERS!R928C35</stp>
        <tr r="AI928" s="1"/>
      </tp>
      <tp>
        <v>13117517875.000002</v>
        <stp/>
        <stp>##V3_BDPV12</stp>
        <stp>6097 JT Equity</stp>
        <stp>cur_mkt_cap</stp>
        <stp>[EXCEL SHORT CUT SHEETS.xlsx]MEMBERS!R934C35</stp>
        <tr r="AI934" s="1"/>
      </tp>
      <tp>
        <v>13709771999.999998</v>
        <stp/>
        <stp>##V3_BDPV12</stp>
        <stp>6093 JT Equity</stp>
        <stp>cur_mkt_cap</stp>
        <stp>[EXCEL SHORT CUT SHEETS.xlsx]MEMBERS!R933C35</stp>
        <tr r="AI933" s="1"/>
      </tp>
      <tp>
        <v>13384051200</v>
        <stp/>
        <stp>##V3_BDPV12</stp>
        <stp>6089 JT Equity</stp>
        <stp>cur_mkt_cap</stp>
        <stp>[EXCEL SHORT CUT SHEETS.xlsx]MEMBERS!R932C35</stp>
        <tr r="AI932" s="1"/>
      </tp>
      <tp>
        <v>15959800000</v>
        <stp/>
        <stp>##V3_BDPV12</stp>
        <stp>6087 JT Equity</stp>
        <stp>cur_mkt_cap</stp>
        <stp>[EXCEL SHORT CUT SHEETS.xlsx]MEMBERS!R931C35</stp>
        <tr r="AI931" s="1"/>
      </tp>
      <tp>
        <v>6359908800</v>
        <stp/>
        <stp>##V3_BDPV12</stp>
        <stp>6083 JT Equity</stp>
        <stp>cur_mkt_cap</stp>
        <stp>[EXCEL SHORT CUT SHEETS.xlsx]MEMBERS!R930C35</stp>
        <tr r="AI930" s="1"/>
      </tp>
      <tp>
        <v>9404178000</v>
        <stp/>
        <stp>##V3_BDPV12</stp>
        <stp>6059 JT Equity</stp>
        <stp>cur_mkt_cap</stp>
        <stp>[EXCEL SHORT CUT SHEETS.xlsx]MEMBERS!R922C35</stp>
        <tr r="AI922" s="1"/>
      </tp>
      <tp>
        <v>55772640000.000008</v>
        <stp/>
        <stp>##V3_BDPV12</stp>
        <stp>6058 JT Equity</stp>
        <stp>cur_mkt_cap</stp>
        <stp>[EXCEL SHORT CUT SHEETS.xlsx]MEMBERS!R921C35</stp>
        <tr r="AI921" s="1"/>
      </tp>
      <tp>
        <v>52890208560.000008</v>
        <stp/>
        <stp>##V3_BDPV12</stp>
        <stp>6055 JT Equity</stp>
        <stp>cur_mkt_cap</stp>
        <stp>[EXCEL SHORT CUT SHEETS.xlsx]MEMBERS!R920C35</stp>
        <tr r="AI920" s="1"/>
      </tp>
      <tp>
        <v>12450780800</v>
        <stp/>
        <stp>##V3_BDPV12</stp>
        <stp>6054 JT Equity</stp>
        <stp>cur_mkt_cap</stp>
        <stp>[EXCEL SHORT CUT SHEETS.xlsx]MEMBERS!R919C35</stp>
        <tr r="AI919" s="1"/>
      </tp>
      <tp>
        <v>18666918000</v>
        <stp/>
        <stp>##V3_BDPV12</stp>
        <stp>6050 JT Equity</stp>
        <stp>cur_mkt_cap</stp>
        <stp>[EXCEL SHORT CUT SHEETS.xlsx]MEMBERS!R918C35</stp>
        <tr r="AI918" s="1"/>
      </tp>
      <tp>
        <v>6949566000</v>
        <stp/>
        <stp>##V3_BDPV12</stp>
        <stp>6065 JT Equity</stp>
        <stp>cur_mkt_cap</stp>
        <stp>[EXCEL SHORT CUT SHEETS.xlsx]MEMBERS!R923C35</stp>
        <tr r="AI923" s="1"/>
      </tp>
      <tp>
        <v>21513289500</v>
        <stp/>
        <stp>##V3_BDPV12</stp>
        <stp>6048 JT Equity</stp>
        <stp>cur_mkt_cap</stp>
        <stp>[EXCEL SHORT CUT SHEETS.xlsx]MEMBERS!R917C35</stp>
        <tr r="AI917" s="1"/>
      </tp>
      <tp>
        <v>21425538400</v>
        <stp/>
        <stp>##V3_BDPV12</stp>
        <stp>6073 JT Equity</stp>
        <stp>cur_mkt_cap</stp>
        <stp>[EXCEL SHORT CUT SHEETS.xlsx]MEMBERS!R926C35</stp>
        <tr r="AI926" s="1"/>
      </tp>
      <tp>
        <v>9266180400</v>
        <stp/>
        <stp>##V3_BDPV12</stp>
        <stp>6070 JT Equity</stp>
        <stp>cur_mkt_cap</stp>
        <stp>[EXCEL SHORT CUT SHEETS.xlsx]MEMBERS!R924C35</stp>
        <tr r="AI924" s="1"/>
      </tp>
      <tp>
        <v>21924450000</v>
        <stp/>
        <stp>##V3_BDPV12</stp>
        <stp>6071 JT Equity</stp>
        <stp>cur_mkt_cap</stp>
        <stp>[EXCEL SHORT CUT SHEETS.xlsx]MEMBERS!R925C35</stp>
        <tr r="AI925" s="1"/>
      </tp>
      <tp>
        <v>18005230000</v>
        <stp/>
        <stp>##V3_BDPV12</stp>
        <stp>6077 JT Equity</stp>
        <stp>cur_mkt_cap</stp>
        <stp>[EXCEL SHORT CUT SHEETS.xlsx]MEMBERS!R927C35</stp>
        <tr r="AI927" s="1"/>
      </tp>
      <tp>
        <v>11472328000</v>
        <stp/>
        <stp>##V3_BDPV12</stp>
        <stp>6032 JT Equity</stp>
        <stp>cur_mkt_cap</stp>
        <stp>[EXCEL SHORT CUT SHEETS.xlsx]MEMBERS!R914C35</stp>
        <tr r="AI914" s="1"/>
      </tp>
      <tp>
        <v>15030397170</v>
        <stp/>
        <stp>##V3_BDPV12</stp>
        <stp>6036 JT Equity</stp>
        <stp>cur_mkt_cap</stp>
        <stp>[EXCEL SHORT CUT SHEETS.xlsx]MEMBERS!R915C35</stp>
        <tr r="AI915" s="1"/>
      </tp>
      <tp>
        <v>14435891000.000002</v>
        <stp/>
        <stp>##V3_BDPV12</stp>
        <stp>6037 JT Equity</stp>
        <stp>cur_mkt_cap</stp>
        <stp>[EXCEL SHORT CUT SHEETS.xlsx]MEMBERS!R916C35</stp>
        <tr r="AI916" s="1"/>
      </tp>
      <tp>
        <v>133263530000</v>
        <stp/>
        <stp>##V3_BDPV12</stp>
        <stp>6028 JT Equity</stp>
        <stp>cur_mkt_cap</stp>
        <stp>[EXCEL SHORT CUT SHEETS.xlsx]MEMBERS!R912C35</stp>
        <tr r="AI912" s="1"/>
      </tp>
      <tp>
        <v>6416027200</v>
        <stp/>
        <stp>##V3_BDPV12</stp>
        <stp>6029 JT Equity</stp>
        <stp>cur_mkt_cap</stp>
        <stp>[EXCEL SHORT CUT SHEETS.xlsx]MEMBERS!R913C35</stp>
        <tr r="AI913" s="1"/>
      </tp>
      <tp>
        <v>83415000000</v>
        <stp/>
        <stp>##V3_BDPV12</stp>
        <stp>6013 JT Equity</stp>
        <stp>cur_mkt_cap</stp>
        <stp>[EXCEL SHORT CUT SHEETS.xlsx]MEMBERS!R911C35</stp>
        <tr r="AI911" s="1"/>
      </tp>
      <tp>
        <v>217380079320</v>
        <stp/>
        <stp>##V3_BDPV12</stp>
        <stp>6005 JT Equity</stp>
        <stp>cur_mkt_cap</stp>
        <stp>[EXCEL SHORT CUT SHEETS.xlsx]MEMBERS!R910C35</stp>
        <tr r="AI910" s="1"/>
      </tp>
      <tp>
        <v>43467930300</v>
        <stp/>
        <stp>##V3_BDPV12</stp>
        <stp>6197 JT Equity</stp>
        <stp>cur_mkt_cap</stp>
        <stp>[EXCEL SHORT CUT SHEETS.xlsx]MEMBERS!R956C35</stp>
        <tr r="AI956" s="1"/>
      </tp>
      <tp>
        <v>72892510462</v>
        <stp/>
        <stp>##V3_BDPV12</stp>
        <stp>6183 JT Equity</stp>
        <stp>cur_mkt_cap</stp>
        <stp>[EXCEL SHORT CUT SHEETS.xlsx]MEMBERS!R955C35</stp>
        <tr r="AI955" s="1"/>
      </tp>
      <tp>
        <v>12103745952</v>
        <stp/>
        <stp>##V3_BDPV12</stp>
        <stp>6121 JT Equity</stp>
        <stp>cur_mkt_cap</stp>
        <stp>[EXCEL SHORT CUT SHEETS.xlsx]MEMBERS!R942C35</stp>
        <tr r="AI942" s="1"/>
      </tp>
      <tp>
        <v>5477189268</v>
        <stp/>
        <stp>##V3_BDPV12</stp>
        <stp>6138 JT Equity</stp>
        <stp>cur_mkt_cap</stp>
        <stp>[EXCEL SHORT CUT SHEETS.xlsx]MEMBERS!R946C35</stp>
        <tr r="AI946" s="1"/>
      </tp>
      <tp>
        <v>149670334440</v>
        <stp/>
        <stp>##V3_BDPV12</stp>
        <stp>6134 JT Equity</stp>
        <stp>cur_mkt_cap</stp>
        <stp>[EXCEL SHORT CUT SHEETS.xlsx]MEMBERS!R943C35</stp>
        <tr r="AI943" s="1"/>
      </tp>
      <tp>
        <v>229908721495.99997</v>
        <stp/>
        <stp>##V3_BDPV12</stp>
        <stp>6136 JT Equity</stp>
        <stp>cur_mkt_cap</stp>
        <stp>[EXCEL SHORT CUT SHEETS.xlsx]MEMBERS!R945C35</stp>
        <tr r="AI945" s="1"/>
      </tp>
      <tp>
        <v>128340661010</v>
        <stp/>
        <stp>##V3_BDPV12</stp>
        <stp>6135 JT Equity</stp>
        <stp>cur_mkt_cap</stp>
        <stp>[EXCEL SHORT CUT SHEETS.xlsx]MEMBERS!R944C35</stp>
        <tr r="AI944" s="1"/>
      </tp>
      <tp>
        <v>73794615642</v>
        <stp/>
        <stp>##V3_BDPV12</stp>
        <stp>6118 JT Equity</stp>
        <stp>cur_mkt_cap</stp>
        <stp>[EXCEL SHORT CUT SHEETS.xlsx]MEMBERS!R941C35</stp>
        <tr r="AI941" s="1"/>
      </tp>
      <tp>
        <v>487768629929.99994</v>
        <stp/>
        <stp>##V3_BDPV12</stp>
        <stp>6113 JT Equity</stp>
        <stp>cur_mkt_cap</stp>
        <stp>[EXCEL SHORT CUT SHEETS.xlsx]MEMBERS!R940C35</stp>
        <tr r="AI940" s="1"/>
      </tp>
      <tp>
        <v>6642000000000</v>
        <stp/>
        <stp>##V3_BDPV12</stp>
        <stp>6178 JT Equity</stp>
        <stp>cur_mkt_cap</stp>
        <stp>[EXCEL SHORT CUT SHEETS.xlsx]MEMBERS!R954C35</stp>
        <tr r="AI954" s="1"/>
      </tp>
      <tp>
        <v>4494841399.999999</v>
        <stp/>
        <stp>##V3_BDPV12</stp>
        <stp>6171 JT Equity</stp>
        <stp>cur_mkt_cap</stp>
        <stp>[EXCEL SHORT CUT SHEETS.xlsx]MEMBERS!R953C35</stp>
        <tr r="AI953" s="1"/>
      </tp>
      <tp>
        <v>83609650530</v>
        <stp/>
        <stp>##V3_BDPV12</stp>
        <stp>6104 JT Equity</stp>
        <stp>cur_mkt_cap</stp>
        <stp>[EXCEL SHORT CUT SHEETS.xlsx]MEMBERS!R939C35</stp>
        <tr r="AI939" s="1"/>
      </tp>
      <tp>
        <v>206243990940</v>
        <stp/>
        <stp>##V3_BDPV12</stp>
        <stp>6103 JT Equity</stp>
        <stp>cur_mkt_cap</stp>
        <stp>[EXCEL SHORT CUT SHEETS.xlsx]MEMBERS!R938C35</stp>
        <tr r="AI938" s="1"/>
      </tp>
      <tp>
        <v>11359852400</v>
        <stp/>
        <stp>##V3_BDPV12</stp>
        <stp>6165 JT Equity</stp>
        <stp>cur_mkt_cap</stp>
        <stp>[EXCEL SHORT CUT SHEETS.xlsx]MEMBERS!R952C35</stp>
        <tr r="AI952" s="1"/>
      </tp>
      <tp>
        <v>44794371510.000008</v>
        <stp/>
        <stp>##V3_BDPV12</stp>
        <stp>6101 JT Equity</stp>
        <stp>cur_mkt_cap</stp>
        <stp>[EXCEL SHORT CUT SHEETS.xlsx]MEMBERS!R937C35</stp>
        <tr r="AI937" s="1"/>
      </tp>
      <tp>
        <v>58455165940</v>
        <stp/>
        <stp>##V3_BDPV12</stp>
        <stp>6143 JT Equity</stp>
        <stp>cur_mkt_cap</stp>
        <stp>[EXCEL SHORT CUT SHEETS.xlsx]MEMBERS!R949C35</stp>
        <tr r="AI949" s="1"/>
      </tp>
      <tp>
        <v>225605430050.99997</v>
        <stp/>
        <stp>##V3_BDPV12</stp>
        <stp>6141 JT Equity</stp>
        <stp>cur_mkt_cap</stp>
        <stp>[EXCEL SHORT CUT SHEETS.xlsx]MEMBERS!R948C35</stp>
        <tr r="AI948" s="1"/>
      </tp>
      <tp>
        <v>52400040000</v>
        <stp/>
        <stp>##V3_BDPV12</stp>
        <stp>6140 JT Equity</stp>
        <stp>cur_mkt_cap</stp>
        <stp>[EXCEL SHORT CUT SHEETS.xlsx]MEMBERS!R947C35</stp>
        <tr r="AI947" s="1"/>
      </tp>
      <tp>
        <v>55249549530</v>
        <stp/>
        <stp>##V3_BDPV12</stp>
        <stp>6151 JT Equity</stp>
        <stp>cur_mkt_cap</stp>
        <stp>[EXCEL SHORT CUT SHEETS.xlsx]MEMBERS!R951C35</stp>
        <tr r="AI951" s="1"/>
      </tp>
      <tp>
        <v>605514455190</v>
        <stp/>
        <stp>##V3_BDPV12</stp>
        <stp>6146 JT Equity</stp>
        <stp>cur_mkt_cap</stp>
        <stp>[EXCEL SHORT CUT SHEETS.xlsx]MEMBERS!R950C35</stp>
        <tr r="AI950" s="1"/>
      </tp>
      <tp t="s">
        <v>TOPIX WARE&amp;HARB TRNS IDX</v>
        <stp/>
        <stp>##V3_BDPV12</stp>
        <stp>TPWARE Index</stp>
        <stp>short_name</stp>
        <stp>[EXCEL SHORT CUT SHEETS.xlsx]MEMBERS!R38C6</stp>
        <tr r="F38" s="1"/>
      </tp>
      <tp t="s">
        <v>TOPIX FOODS INDEX</v>
        <stp/>
        <stp>##V3_BDPV12</stp>
        <stp>TPFOOD Index</stp>
        <stp>short_name</stp>
        <stp>[EXCEL SHORT CUT SHEETS.xlsx]MEMBERS!R26C6</stp>
        <tr r="F26" s="1"/>
      </tp>
      <tp t="s">
        <v>TOPIX OTHER FINC BUS IDX</v>
        <stp/>
        <stp>##V3_BDPV12</stp>
        <stp>TPFINC Index</stp>
        <stp>short_name</stp>
        <stp>[EXCEL SHORT CUT SHEETS.xlsx]MEMBERS!R40C6</stp>
        <tr r="F40" s="1"/>
      </tp>
      <tp t="s">
        <v>TOPIX GLSS &amp; CRMC PRD IX</v>
        <stp/>
        <stp>##V3_BDPV12</stp>
        <stp>TPGLAS Index</stp>
        <stp>short_name</stp>
        <stp>[EXCEL SHORT CUT SHEETS.xlsx]MEMBERS!R35C6</stp>
        <tr r="F35" s="1"/>
      </tp>
      <tp>
        <v>149050593566</v>
        <stp/>
        <stp>##V3_BDPV12</stp>
        <stp>5393 JT Equity</stp>
        <stp>cur_mkt_cap</stp>
        <stp>[EXCEL SHORT CUT SHEETS.xlsx]MEMBERS!R821C35</stp>
        <tr r="AI821" s="1"/>
      </tp>
      <tp>
        <v>10344740000</v>
        <stp/>
        <stp>##V3_BDPV12</stp>
        <stp>5391 JT Equity</stp>
        <stp>cur_mkt_cap</stp>
        <stp>[EXCEL SHORT CUT SHEETS.xlsx]MEMBERS!R820C35</stp>
        <tr r="AI820" s="1"/>
      </tp>
      <tp>
        <v>75020493000</v>
        <stp/>
        <stp>##V3_BDPV12</stp>
        <stp>5384 JT Equity</stp>
        <stp>cur_mkt_cap</stp>
        <stp>[EXCEL SHORT CUT SHEETS.xlsx]MEMBERS!R819C35</stp>
        <tr r="AI819" s="1"/>
      </tp>
      <tp>
        <v>5133398985</v>
        <stp/>
        <stp>##V3_BDPV12</stp>
        <stp>5367 JT Equity</stp>
        <stp>cur_mkt_cap</stp>
        <stp>[EXCEL SHORT CUT SHEETS.xlsx]MEMBERS!R818C35</stp>
        <tr r="AI818" s="1"/>
      </tp>
      <tp>
        <v>9459215999.9999981</v>
        <stp/>
        <stp>##V3_BDPV12</stp>
        <stp>5363 JT Equity</stp>
        <stp>cur_mkt_cap</stp>
        <stp>[EXCEL SHORT CUT SHEETS.xlsx]MEMBERS!R817C35</stp>
        <tr r="AI817" s="1"/>
      </tp>
      <tp>
        <v>9938367233</v>
        <stp/>
        <stp>##V3_BDPV12</stp>
        <stp>5358 JT Equity</stp>
        <stp>cur_mkt_cap</stp>
        <stp>[EXCEL SHORT CUT SHEETS.xlsx]MEMBERS!R816C35</stp>
        <tr r="AI816" s="1"/>
      </tp>
      <tp>
        <v>40741940160</v>
        <stp/>
        <stp>##V3_BDPV12</stp>
        <stp>5352 JT Equity</stp>
        <stp>cur_mkt_cap</stp>
        <stp>[EXCEL SHORT CUT SHEETS.xlsx]MEMBERS!R814C35</stp>
        <tr r="AI814" s="1"/>
      </tp>
      <tp>
        <v>27533749595.999996</v>
        <stp/>
        <stp>##V3_BDPV12</stp>
        <stp>5351 JT Equity</stp>
        <stp>cur_mkt_cap</stp>
        <stp>[EXCEL SHORT CUT SHEETS.xlsx]MEMBERS!R813C35</stp>
        <tr r="AI813" s="1"/>
      </tp>
      <tp>
        <v>9851157084.9999981</v>
        <stp/>
        <stp>##V3_BDPV12</stp>
        <stp>5357 JT Equity</stp>
        <stp>cur_mkt_cap</stp>
        <stp>[EXCEL SHORT CUT SHEETS.xlsx]MEMBERS!R815C35</stp>
        <tr r="AI815" s="1"/>
      </tp>
      <tp>
        <v>45776400000</v>
        <stp/>
        <stp>##V3_BDPV12</stp>
        <stp>5344 JT Equity</stp>
        <stp>cur_mkt_cap</stp>
        <stp>[EXCEL SHORT CUT SHEETS.xlsx]MEMBERS!R812C35</stp>
        <tr r="AI812" s="1"/>
      </tp>
      <tp>
        <v>5730000000</v>
        <stp/>
        <stp>##V3_BDPV12</stp>
        <stp>5337 JT Equity</stp>
        <stp>cur_mkt_cap</stp>
        <stp>[EXCEL SHORT CUT SHEETS.xlsx]MEMBERS!R811C35</stp>
        <tr r="AI811" s="1"/>
      </tp>
      <tp>
        <v>576075001140</v>
        <stp/>
        <stp>##V3_BDPV12</stp>
        <stp>5334 JT Equity</stp>
        <stp>cur_mkt_cap</stp>
        <stp>[EXCEL SHORT CUT SHEETS.xlsx]MEMBERS!R810C35</stp>
        <tr r="AI810" s="1"/>
      </tp>
      <tp>
        <v>746861073340</v>
        <stp/>
        <stp>##V3_BDPV12</stp>
        <stp>5332 JT Equity</stp>
        <stp>cur_mkt_cap</stp>
        <stp>[EXCEL SHORT CUT SHEETS.xlsx]MEMBERS!R808C35</stp>
        <tr r="AI808" s="1"/>
      </tp>
      <tp>
        <v>804815401572</v>
        <stp/>
        <stp>##V3_BDPV12</stp>
        <stp>5333 JT Equity</stp>
        <stp>cur_mkt_cap</stp>
        <stp>[EXCEL SHORT CUT SHEETS.xlsx]MEMBERS!R809C35</stp>
        <tr r="AI809" s="1"/>
      </tp>
      <tp>
        <v>46593818909</v>
        <stp/>
        <stp>##V3_BDPV12</stp>
        <stp>5331 JT Equity</stp>
        <stp>cur_mkt_cap</stp>
        <stp>[EXCEL SHORT CUT SHEETS.xlsx]MEMBERS!R807C35</stp>
        <tr r="AI807" s="1"/>
      </tp>
      <tp>
        <v>35260863410</v>
        <stp/>
        <stp>##V3_BDPV12</stp>
        <stp>5302 JT Equity</stp>
        <stp>cur_mkt_cap</stp>
        <stp>[EXCEL SHORT CUT SHEETS.xlsx]MEMBERS!R805C35</stp>
        <tr r="AI805" s="1"/>
      </tp>
      <tp>
        <v>105498315776</v>
        <stp/>
        <stp>##V3_BDPV12</stp>
        <stp>5301 JT Equity</stp>
        <stp>cur_mkt_cap</stp>
        <stp>[EXCEL SHORT CUT SHEETS.xlsx]MEMBERS!R804C35</stp>
        <tr r="AI804" s="1"/>
      </tp>
      <tp>
        <v>41044860864</v>
        <stp/>
        <stp>##V3_BDPV12</stp>
        <stp>5310 JT Equity</stp>
        <stp>cur_mkt_cap</stp>
        <stp>[EXCEL SHORT CUT SHEETS.xlsx]MEMBERS!R806C35</stp>
        <tr r="AI806" s="1"/>
      </tp>
      <tp>
        <v>19995239268</v>
        <stp/>
        <stp>##V3_BDPV12</stp>
        <stp>5288 JT Equity</stp>
        <stp>cur_mkt_cap</stp>
        <stp>[EXCEL SHORT CUT SHEETS.xlsx]MEMBERS!R803C35</stp>
        <tr r="AI803" s="1"/>
      </tp>
      <tp>
        <v>19933214040</v>
        <stp/>
        <stp>##V3_BDPV12</stp>
        <stp>5269 JT Equity</stp>
        <stp>cur_mkt_cap</stp>
        <stp>[EXCEL SHORT CUT SHEETS.xlsx]MEMBERS!R801C35</stp>
        <tr r="AI801" s="1"/>
      </tp>
      <tp>
        <v>20895420000</v>
        <stp/>
        <stp>##V3_BDPV12</stp>
        <stp>5262 JT Equity</stp>
        <stp>cur_mkt_cap</stp>
        <stp>[EXCEL SHORT CUT SHEETS.xlsx]MEMBERS!R800C35</stp>
        <tr r="AI800" s="1"/>
      </tp>
      <tp>
        <v>63615881054</v>
        <stp/>
        <stp>##V3_BDPV12</stp>
        <stp>5273 JT Equity</stp>
        <stp>cur_mkt_cap</stp>
        <stp>[EXCEL SHORT CUT SHEETS.xlsx]MEMBERS!R802C35</stp>
        <tr r="AI802" s="1"/>
      </tp>
      <tp>
        <v>97069363200</v>
        <stp/>
        <stp>##V3_BDPV12</stp>
        <stp>5715 JT Equity</stp>
        <stp>cur_mkt_cap</stp>
        <stp>[EXCEL SHORT CUT SHEETS.xlsx]MEMBERS!R860C35</stp>
        <tr r="AI860" s="1"/>
      </tp>
      <tp>
        <v>296308405636</v>
        <stp/>
        <stp>##V3_BDPV12</stp>
        <stp>5714 JT Equity</stp>
        <stp>cur_mkt_cap</stp>
        <stp>[EXCEL SHORT CUT SHEETS.xlsx]MEMBERS!R859C35</stp>
        <tr r="AI859" s="1"/>
      </tp>
      <tp>
        <v>953288342808.99988</v>
        <stp/>
        <stp>##V3_BDPV12</stp>
        <stp>5713 JT Equity</stp>
        <stp>cur_mkt_cap</stp>
        <stp>[EXCEL SHORT CUT SHEETS.xlsx]MEMBERS!R858C35</stp>
        <tr r="AI858" s="1"/>
      </tp>
      <tp>
        <v>503604919049.99994</v>
        <stp/>
        <stp>##V3_BDPV12</stp>
        <stp>5711 JT Equity</stp>
        <stp>cur_mkt_cap</stp>
        <stp>[EXCEL SHORT CUT SHEETS.xlsx]MEMBERS!R857C35</stp>
        <tr r="AI857" s="1"/>
      </tp>
      <tp>
        <v>73268799999.999985</v>
        <stp/>
        <stp>##V3_BDPV12</stp>
        <stp>5726 JT Equity</stp>
        <stp>cur_mkt_cap</stp>
        <stp>[EXCEL SHORT CUT SHEETS.xlsx]MEMBERS!R862C35</stp>
        <tr r="AI862" s="1"/>
      </tp>
      <tp>
        <v>70914555450</v>
        <stp/>
        <stp>##V3_BDPV12</stp>
        <stp>5727 JT Equity</stp>
        <stp>cur_mkt_cap</stp>
        <stp>[EXCEL SHORT CUT SHEETS.xlsx]MEMBERS!R863C35</stp>
        <tr r="AI863" s="1"/>
      </tp>
      <tp>
        <v>3878654984</v>
        <stp/>
        <stp>##V3_BDPV12</stp>
        <stp>5721 JT Equity</stp>
        <stp>cur_mkt_cap</stp>
        <stp>[EXCEL SHORT CUT SHEETS.xlsx]MEMBERS!R861C35</stp>
        <tr r="AI861" s="1"/>
      </tp>
      <tp>
        <v>168492476026.00003</v>
        <stp/>
        <stp>##V3_BDPV12</stp>
        <stp>5703 JT Equity</stp>
        <stp>cur_mkt_cap</stp>
        <stp>[EXCEL SHORT CUT SHEETS.xlsx]MEMBERS!R854C35</stp>
        <tr r="AI854" s="1"/>
      </tp>
      <tp>
        <v>222883838574.00003</v>
        <stp/>
        <stp>##V3_BDPV12</stp>
        <stp>5706 JT Equity</stp>
        <stp>cur_mkt_cap</stp>
        <stp>[EXCEL SHORT CUT SHEETS.xlsx]MEMBERS!R855C35</stp>
        <tr r="AI855" s="1"/>
      </tp>
      <tp>
        <v>22861719140</v>
        <stp/>
        <stp>##V3_BDPV12</stp>
        <stp>5702 JT Equity</stp>
        <stp>cur_mkt_cap</stp>
        <stp>[EXCEL SHORT CUT SHEETS.xlsx]MEMBERS!R853C35</stp>
        <tr r="AI853" s="1"/>
      </tp>
      <tp>
        <v>86403918012.000015</v>
        <stp/>
        <stp>##V3_BDPV12</stp>
        <stp>5707 JT Equity</stp>
        <stp>cur_mkt_cap</stp>
        <stp>[EXCEL SHORT CUT SHEETS.xlsx]MEMBERS!R856C35</stp>
        <tr r="AI856" s="1"/>
      </tp>
      <tp>
        <v>134908809210</v>
        <stp/>
        <stp>##V3_BDPV12</stp>
        <stp>5741 JT Equity</stp>
        <stp>cur_mkt_cap</stp>
        <stp>[EXCEL SHORT CUT SHEETS.xlsx]MEMBERS!R864C35</stp>
        <tr r="AI864" s="1"/>
      </tp>
      <tp>
        <v>41330964312</v>
        <stp/>
        <stp>##V3_BDPV12</stp>
        <stp>5632 JT Equity</stp>
        <stp>cur_mkt_cap</stp>
        <stp>[EXCEL SHORT CUT SHEETS.xlsx]MEMBERS!R850C35</stp>
        <tr r="AI850" s="1"/>
      </tp>
      <tp>
        <v>152448429564.00003</v>
        <stp/>
        <stp>##V3_BDPV12</stp>
        <stp>5631 JT Equity</stp>
        <stp>cur_mkt_cap</stp>
        <stp>[EXCEL SHORT CUT SHEETS.xlsx]MEMBERS!R849C35</stp>
        <tr r="AI849" s="1"/>
      </tp>
      <tp>
        <v>32397548820</v>
        <stp/>
        <stp>##V3_BDPV12</stp>
        <stp>5602 JT Equity</stp>
        <stp>cur_mkt_cap</stp>
        <stp>[EXCEL SHORT CUT SHEETS.xlsx]MEMBERS!R846C35</stp>
        <tr r="AI846" s="1"/>
      </tp>
      <tp>
        <v>8640760709</v>
        <stp/>
        <stp>##V3_BDPV12</stp>
        <stp>5603 JT Equity</stp>
        <stp>cur_mkt_cap</stp>
        <stp>[EXCEL SHORT CUT SHEETS.xlsx]MEMBERS!R847C35</stp>
        <tr r="AI847" s="1"/>
      </tp>
      <tp>
        <v>6652011297.999999</v>
        <stp/>
        <stp>##V3_BDPV12</stp>
        <stp>5612 JT Equity</stp>
        <stp>cur_mkt_cap</stp>
        <stp>[EXCEL SHORT CUT SHEETS.xlsx]MEMBERS!R848C35</stp>
        <tr r="AI848" s="1"/>
      </tp>
      <tp>
        <v>19963802820</v>
        <stp/>
        <stp>##V3_BDPV12</stp>
        <stp>5659 JT Equity</stp>
        <stp>cur_mkt_cap</stp>
        <stp>[EXCEL SHORT CUT SHEETS.xlsx]MEMBERS!R852C35</stp>
        <tr r="AI852" s="1"/>
      </tp>
      <tp>
        <v>14750311230</v>
        <stp/>
        <stp>##V3_BDPV12</stp>
        <stp>5658 JT Equity</stp>
        <stp>cur_mkt_cap</stp>
        <stp>[EXCEL SHORT CUT SHEETS.xlsx]MEMBERS!R851C35</stp>
        <tr r="AI851" s="1"/>
      </tp>
      <tp>
        <v>50479004447.999992</v>
        <stp/>
        <stp>##V3_BDPV12</stp>
        <stp>5563 JT Equity</stp>
        <stp>cur_mkt_cap</stp>
        <stp>[EXCEL SHORT CUT SHEETS.xlsx]MEMBERS!R845C35</stp>
        <tr r="AI845" s="1"/>
      </tp>
      <tp>
        <v>77329431635</v>
        <stp/>
        <stp>##V3_BDPV12</stp>
        <stp>5541 JT Equity</stp>
        <stp>cur_mkt_cap</stp>
        <stp>[EXCEL SHORT CUT SHEETS.xlsx]MEMBERS!R844C35</stp>
        <tr r="AI844" s="1"/>
      </tp>
      <tp>
        <v>719272598304</v>
        <stp/>
        <stp>##V3_BDPV12</stp>
        <stp>5486 JT Equity</stp>
        <stp>cur_mkt_cap</stp>
        <stp>[EXCEL SHORT CUT SHEETS.xlsx]MEMBERS!R842C35</stp>
        <tr r="AI842" s="1"/>
      </tp>
      <tp>
        <v>96649240500</v>
        <stp/>
        <stp>##V3_BDPV12</stp>
        <stp>5482 JT Equity</stp>
        <stp>cur_mkt_cap</stp>
        <stp>[EXCEL SHORT CUT SHEETS.xlsx]MEMBERS!R841C35</stp>
        <tr r="AI841" s="1"/>
      </tp>
      <tp>
        <v>102279910032</v>
        <stp/>
        <stp>##V3_BDPV12</stp>
        <stp>5481 JT Equity</stp>
        <stp>cur_mkt_cap</stp>
        <stp>[EXCEL SHORT CUT SHEETS.xlsx]MEMBERS!R840C35</stp>
        <tr r="AI840" s="1"/>
      </tp>
      <tp>
        <v>8790400000</v>
        <stp/>
        <stp>##V3_BDPV12</stp>
        <stp>5491 JT Equity</stp>
        <stp>cur_mkt_cap</stp>
        <stp>[EXCEL SHORT CUT SHEETS.xlsx]MEMBERS!R843C35</stp>
        <tr r="AI843" s="1"/>
      </tp>
      <tp>
        <v>35953814416</v>
        <stp/>
        <stp>##V3_BDPV12</stp>
        <stp>5480 JT Equity</stp>
        <stp>cur_mkt_cap</stp>
        <stp>[EXCEL SHORT CUT SHEETS.xlsx]MEMBERS!R839C35</stp>
        <tr r="AI839" s="1"/>
      </tp>
      <tp>
        <v>96622066960</v>
        <stp/>
        <stp>##V3_BDPV12</stp>
        <stp>5440 JT Equity</stp>
        <stp>cur_mkt_cap</stp>
        <stp>[EXCEL SHORT CUT SHEETS.xlsx]MEMBERS!R829C35</stp>
        <tr r="AI829" s="1"/>
      </tp>
      <tp>
        <v>46872000000</v>
        <stp/>
        <stp>##V3_BDPV12</stp>
        <stp>5453 JT Equity</stp>
        <stp>cur_mkt_cap</stp>
        <stp>[EXCEL SHORT CUT SHEETS.xlsx]MEMBERS!R834C35</stp>
        <tr r="AI834" s="1"/>
      </tp>
      <tp>
        <v>121129837399.99998</v>
        <stp/>
        <stp>##V3_BDPV12</stp>
        <stp>5451 JT Equity</stp>
        <stp>cur_mkt_cap</stp>
        <stp>[EXCEL SHORT CUT SHEETS.xlsx]MEMBERS!R833C35</stp>
        <tr r="AI833" s="1"/>
      </tp>
      <tp>
        <v>92085800796</v>
        <stp/>
        <stp>##V3_BDPV12</stp>
        <stp>5449 JT Equity</stp>
        <stp>cur_mkt_cap</stp>
        <stp>[EXCEL SHORT CUT SHEETS.xlsx]MEMBERS!R832C35</stp>
        <tr r="AI832" s="1"/>
      </tp>
      <tp>
        <v>227371200000</v>
        <stp/>
        <stp>##V3_BDPV12</stp>
        <stp>5444 JT Equity</stp>
        <stp>cur_mkt_cap</stp>
        <stp>[EXCEL SHORT CUT SHEETS.xlsx]MEMBERS!R830C35</stp>
        <tr r="AI830" s="1"/>
      </tp>
      <tp>
        <v>22055294688</v>
        <stp/>
        <stp>##V3_BDPV12</stp>
        <stp>5445 JT Equity</stp>
        <stp>cur_mkt_cap</stp>
        <stp>[EXCEL SHORT CUT SHEETS.xlsx]MEMBERS!R831C35</stp>
        <tr r="AI831" s="1"/>
      </tp>
      <tp>
        <v>12925103312</v>
        <stp/>
        <stp>##V3_BDPV12</stp>
        <stp>5476 JT Equity</stp>
        <stp>cur_mkt_cap</stp>
        <stp>[EXCEL SHORT CUT SHEETS.xlsx]MEMBERS!R838C35</stp>
        <tr r="AI838" s="1"/>
      </tp>
      <tp>
        <v>249395935782</v>
        <stp/>
        <stp>##V3_BDPV12</stp>
        <stp>5471 JT Equity</stp>
        <stp>cur_mkt_cap</stp>
        <stp>[EXCEL SHORT CUT SHEETS.xlsx]MEMBERS!R837C35</stp>
        <tr r="AI837" s="1"/>
      </tp>
      <tp>
        <v>340750000000</v>
        <stp/>
        <stp>##V3_BDPV12</stp>
        <stp>5463 JT Equity</stp>
        <stp>cur_mkt_cap</stp>
        <stp>[EXCEL SHORT CUT SHEETS.xlsx]MEMBERS!R835C35</stp>
        <tr r="AI835" s="1"/>
      </tp>
      <tp>
        <v>19204752120</v>
        <stp/>
        <stp>##V3_BDPV12</stp>
        <stp>5464 JT Equity</stp>
        <stp>cur_mkt_cap</stp>
        <stp>[EXCEL SHORT CUT SHEETS.xlsx]MEMBERS!R836C35</stp>
        <tr r="AI836" s="1"/>
      </tp>
      <tp>
        <v>49643374472</v>
        <stp/>
        <stp>##V3_BDPV12</stp>
        <stp>5408 JT Equity</stp>
        <stp>cur_mkt_cap</stp>
        <stp>[EXCEL SHORT CUT SHEETS.xlsx]MEMBERS!R824C35</stp>
        <tr r="AI824" s="1"/>
      </tp>
      <tp>
        <v>404079908890</v>
        <stp/>
        <stp>##V3_BDPV12</stp>
        <stp>5406 JT Equity</stp>
        <stp>cur_mkt_cap</stp>
        <stp>[EXCEL SHORT CUT SHEETS.xlsx]MEMBERS!R823C35</stp>
        <tr r="AI823" s="1"/>
      </tp>
      <tp>
        <v>2678480871537</v>
        <stp/>
        <stp>##V3_BDPV12</stp>
        <stp>5401 JT Equity</stp>
        <stp>cur_mkt_cap</stp>
        <stp>[EXCEL SHORT CUT SHEETS.xlsx]MEMBERS!R822C35</stp>
        <tr r="AI822" s="1"/>
      </tp>
      <tp>
        <v>1319506461852.5</v>
        <stp/>
        <stp>##V3_BDPV12</stp>
        <stp>5411 JT Equity</stp>
        <stp>cur_mkt_cap</stp>
        <stp>[EXCEL SHORT CUT SHEETS.xlsx]MEMBERS!R826C35</stp>
        <tr r="AI826" s="1"/>
      </tp>
      <tp>
        <v>32610191322</v>
        <stp/>
        <stp>##V3_BDPV12</stp>
        <stp>5410 JT Equity</stp>
        <stp>cur_mkt_cap</stp>
        <stp>[EXCEL SHORT CUT SHEETS.xlsx]MEMBERS!R825C35</stp>
        <tr r="AI825" s="1"/>
      </tp>
      <tp>
        <v>172454959110</v>
        <stp/>
        <stp>##V3_BDPV12</stp>
        <stp>5413 JT Equity</stp>
        <stp>cur_mkt_cap</stp>
        <stp>[EXCEL SHORT CUT SHEETS.xlsx]MEMBERS!R827C35</stp>
        <tr r="AI827" s="1"/>
      </tp>
      <tp>
        <v>164988360935.99997</v>
        <stp/>
        <stp>##V3_BDPV12</stp>
        <stp>5423 JT Equity</stp>
        <stp>cur_mkt_cap</stp>
        <stp>[EXCEL SHORT CUT SHEETS.xlsx]MEMBERS!R828C35</stp>
        <tr r="AI828" s="1"/>
      </tp>
      <tp>
        <v>95155109160</v>
        <stp/>
        <stp>##V3_BDPV12</stp>
        <stp>5970 JT Equity</stp>
        <stp>cur_mkt_cap</stp>
        <stp>[EXCEL SHORT CUT SHEETS.xlsx]MEMBERS!R899C35</stp>
        <tr r="AI899" s="1"/>
      </tp>
      <tp>
        <v>6969600000</v>
        <stp/>
        <stp>##V3_BDPV12</stp>
        <stp>5958 JT Equity</stp>
        <stp>cur_mkt_cap</stp>
        <stp>[EXCEL SHORT CUT SHEETS.xlsx]MEMBERS!R897C35</stp>
        <tr r="AI897" s="1"/>
      </tp>
      <tp>
        <v>13931827097</v>
        <stp/>
        <stp>##V3_BDPV12</stp>
        <stp>5951 JT Equity</stp>
        <stp>cur_mkt_cap</stp>
        <stp>[EXCEL SHORT CUT SHEETS.xlsx]MEMBERS!R895C35</stp>
        <tr r="AI895" s="1"/>
      </tp>
      <tp>
        <v>17033617242</v>
        <stp/>
        <stp>##V3_BDPV12</stp>
        <stp>5957 JT Equity</stp>
        <stp>cur_mkt_cap</stp>
        <stp>[EXCEL SHORT CUT SHEETS.xlsx]MEMBERS!R896C35</stp>
        <tr r="AI896" s="1"/>
      </tp>
      <tp>
        <v>53198935048</v>
        <stp/>
        <stp>##V3_BDPV12</stp>
        <stp>5959 JT Equity</stp>
        <stp>cur_mkt_cap</stp>
        <stp>[EXCEL SHORT CUT SHEETS.xlsx]MEMBERS!R898C35</stp>
        <tr r="AI898" s="1"/>
      </tp>
      <tp>
        <v>113606269994</v>
        <stp/>
        <stp>##V3_BDPV12</stp>
        <stp>5949 JT Equity</stp>
        <stp>cur_mkt_cap</stp>
        <stp>[EXCEL SHORT CUT SHEETS.xlsx]MEMBERS!R894C35</stp>
        <tr r="AI894" s="1"/>
      </tp>
      <tp>
        <v>97399213500</v>
        <stp/>
        <stp>##V3_BDPV12</stp>
        <stp>5946 JT Equity</stp>
        <stp>cur_mkt_cap</stp>
        <stp>[EXCEL SHORT CUT SHEETS.xlsx]MEMBERS!R892C35</stp>
        <tr r="AI892" s="1"/>
      </tp>
      <tp>
        <v>456371886620</v>
        <stp/>
        <stp>##V3_BDPV12</stp>
        <stp>5947 JT Equity</stp>
        <stp>cur_mkt_cap</stp>
        <stp>[EXCEL SHORT CUT SHEETS.xlsx]MEMBERS!R893C35</stp>
        <tr r="AI893" s="1"/>
      </tp>
      <tp>
        <v>12435805371</v>
        <stp/>
        <stp>##V3_BDPV12</stp>
        <stp>5942 JT Equity</stp>
        <stp>cur_mkt_cap</stp>
        <stp>[EXCEL SHORT CUT SHEETS.xlsx]MEMBERS!R890C35</stp>
        <tr r="AI890" s="1"/>
      </tp>
      <tp>
        <v>110180105019.00002</v>
        <stp/>
        <stp>##V3_BDPV12</stp>
        <stp>5943 JT Equity</stp>
        <stp>cur_mkt_cap</stp>
        <stp>[EXCEL SHORT CUT SHEETS.xlsx]MEMBERS!R891C35</stp>
        <tr r="AI891" s="1"/>
      </tp>
      <tp>
        <v>258598000000</v>
        <stp/>
        <stp>##V3_BDPV12</stp>
        <stp>5929 JT Equity</stp>
        <stp>cur_mkt_cap</stp>
        <stp>[EXCEL SHORT CUT SHEETS.xlsx]MEMBERS!R884C35</stp>
        <tr r="AI884" s="1"/>
      </tp>
      <tp>
        <v>5392583465.000001</v>
        <stp/>
        <stp>##V3_BDPV12</stp>
        <stp>5923 JT Equity</stp>
        <stp>cur_mkt_cap</stp>
        <stp>[EXCEL SHORT CUT SHEETS.xlsx]MEMBERS!R883C35</stp>
        <tr r="AI883" s="1"/>
      </tp>
      <tp>
        <v>4177178442.0000005</v>
        <stp/>
        <stp>##V3_BDPV12</stp>
        <stp>5936 JT Equity</stp>
        <stp>cur_mkt_cap</stp>
        <stp>[EXCEL SHORT CUT SHEETS.xlsx]MEMBERS!R888C35</stp>
        <tr r="AI888" s="1"/>
      </tp>
      <tp>
        <v>62666550716.000008</v>
        <stp/>
        <stp>##V3_BDPV12</stp>
        <stp>5930 JT Equity</stp>
        <stp>cur_mkt_cap</stp>
        <stp>[EXCEL SHORT CUT SHEETS.xlsx]MEMBERS!R885C35</stp>
        <tr r="AI885" s="1"/>
      </tp>
      <tp>
        <v>55630810927</v>
        <stp/>
        <stp>##V3_BDPV12</stp>
        <stp>5932 JT Equity</stp>
        <stp>cur_mkt_cap</stp>
        <stp>[EXCEL SHORT CUT SHEETS.xlsx]MEMBERS!R886C35</stp>
        <tr r="AI886" s="1"/>
      </tp>
      <tp>
        <v>21901938366</v>
        <stp/>
        <stp>##V3_BDPV12</stp>
        <stp>5933 JT Equity</stp>
        <stp>cur_mkt_cap</stp>
        <stp>[EXCEL SHORT CUT SHEETS.xlsx]MEMBERS!R887C35</stp>
        <tr r="AI887" s="1"/>
      </tp>
      <tp>
        <v>853698953385</v>
        <stp/>
        <stp>##V3_BDPV12</stp>
        <stp>5938 JT Equity</stp>
        <stp>cur_mkt_cap</stp>
        <stp>[EXCEL SHORT CUT SHEETS.xlsx]MEMBERS!R889C35</stp>
        <tr r="AI889" s="1"/>
      </tp>
      <tp>
        <v>10442688900</v>
        <stp/>
        <stp>##V3_BDPV12</stp>
        <stp>5915 JT Equity</stp>
        <stp>cur_mkt_cap</stp>
        <stp>[EXCEL SHORT CUT SHEETS.xlsx]MEMBERS!R882C35</stp>
        <tr r="AI882" s="1"/>
      </tp>
      <tp>
        <v>30873374531.999996</v>
        <stp/>
        <stp>##V3_BDPV12</stp>
        <stp>5912 JT Equity</stp>
        <stp>cur_mkt_cap</stp>
        <stp>[EXCEL SHORT CUT SHEETS.xlsx]MEMBERS!R881C35</stp>
        <tr r="AI881" s="1"/>
      </tp>
      <tp>
        <v>64155241216</v>
        <stp/>
        <stp>##V3_BDPV12</stp>
        <stp>5911 JT Equity</stp>
        <stp>cur_mkt_cap</stp>
        <stp>[EXCEL SHORT CUT SHEETS.xlsx]MEMBERS!R880C35</stp>
        <tr r="AI880" s="1"/>
      </tp>
      <tp>
        <v>36434691835</v>
        <stp/>
        <stp>##V3_BDPV12</stp>
        <stp>5902 JT Equity</stp>
        <stp>cur_mkt_cap</stp>
        <stp>[EXCEL SHORT CUT SHEETS.xlsx]MEMBERS!R878C35</stp>
        <tr r="AI878" s="1"/>
      </tp>
      <tp>
        <v>452754364293</v>
        <stp/>
        <stp>##V3_BDPV12</stp>
        <stp>5901 JT Equity</stp>
        <stp>cur_mkt_cap</stp>
        <stp>[EXCEL SHORT CUT SHEETS.xlsx]MEMBERS!R877C35</stp>
        <tr r="AI877" s="1"/>
      </tp>
      <tp>
        <v>34183958910</v>
        <stp/>
        <stp>##V3_BDPV12</stp>
        <stp>5909 JT Equity</stp>
        <stp>cur_mkt_cap</stp>
        <stp>[EXCEL SHORT CUT SHEETS.xlsx]MEMBERS!R879C35</stp>
        <tr r="AI879" s="1"/>
      </tp>
      <tp>
        <v>103107436000</v>
        <stp/>
        <stp>##V3_BDPV12</stp>
        <stp>5988 JT Equity</stp>
        <stp>cur_mkt_cap</stp>
        <stp>[EXCEL SHORT CUT SHEETS.xlsx]MEMBERS!R906C35</stp>
        <tr r="AI906" s="1"/>
      </tp>
      <tp>
        <v>6699744711</v>
        <stp/>
        <stp>##V3_BDPV12</stp>
        <stp>5986 JT Equity</stp>
        <stp>cur_mkt_cap</stp>
        <stp>[EXCEL SHORT CUT SHEETS.xlsx]MEMBERS!R905C35</stp>
        <tr r="AI905" s="1"/>
      </tp>
      <tp>
        <v>29705809892</v>
        <stp/>
        <stp>##V3_BDPV12</stp>
        <stp>5981 JT Equity</stp>
        <stp>cur_mkt_cap</stp>
        <stp>[EXCEL SHORT CUT SHEETS.xlsx]MEMBERS!R903C35</stp>
        <tr r="AI903" s="1"/>
      </tp>
      <tp>
        <v>18765915573.000004</v>
        <stp/>
        <stp>##V3_BDPV12</stp>
        <stp>5985 JT Equity</stp>
        <stp>cur_mkt_cap</stp>
        <stp>[EXCEL SHORT CUT SHEETS.xlsx]MEMBERS!R904C35</stp>
        <tr r="AI904" s="1"/>
      </tp>
      <tp>
        <v>21838749948</v>
        <stp/>
        <stp>##V3_BDPV12</stp>
        <stp>5992 JT Equity</stp>
        <stp>cur_mkt_cap</stp>
        <stp>[EXCEL SHORT CUT SHEETS.xlsx]MEMBERS!R908C35</stp>
        <tr r="AI908" s="1"/>
      </tp>
      <tp>
        <v>316309722624</v>
        <stp/>
        <stp>##V3_BDPV12</stp>
        <stp>5991 JT Equity</stp>
        <stp>cur_mkt_cap</stp>
        <stp>[EXCEL SHORT CUT SHEETS.xlsx]MEMBERS!R907C35</stp>
        <tr r="AI907" s="1"/>
      </tp>
      <tp>
        <v>7895556369.999999</v>
        <stp/>
        <stp>##V3_BDPV12</stp>
        <stp>5998 JT Equity</stp>
        <stp>cur_mkt_cap</stp>
        <stp>[EXCEL SHORT CUT SHEETS.xlsx]MEMBERS!R909C35</stp>
        <tr r="AI909" s="1"/>
      </tp>
      <tp>
        <v>10757885040</v>
        <stp/>
        <stp>##V3_BDPV12</stp>
        <stp>5807 JT Equity</stp>
        <stp>cur_mkt_cap</stp>
        <stp>[EXCEL SHORT CUT SHEETS.xlsx]MEMBERS!R869C35</stp>
        <tr r="AI869" s="1"/>
      </tp>
      <tp>
        <v>28052443601.000004</v>
        <stp/>
        <stp>##V3_BDPV12</stp>
        <stp>5805 JT Equity</stp>
        <stp>cur_mkt_cap</stp>
        <stp>[EXCEL SHORT CUT SHEETS.xlsx]MEMBERS!R868C35</stp>
        <tr r="AI868" s="1"/>
      </tp>
      <tp>
        <v>15904499780</v>
        <stp/>
        <stp>##V3_BDPV12</stp>
        <stp>5819 JT Equity</stp>
        <stp>cur_mkt_cap</stp>
        <stp>[EXCEL SHORT CUT SHEETS.xlsx]MEMBERS!R872C35</stp>
        <tr r="AI872" s="1"/>
      </tp>
      <tp>
        <v>290441028870</v>
        <stp/>
        <stp>##V3_BDPV12</stp>
        <stp>5801 JT Equity</stp>
        <stp>cur_mkt_cap</stp>
        <stp>[EXCEL SHORT CUT SHEETS.xlsx]MEMBERS!R865C35</stp>
        <tr r="AI865" s="1"/>
      </tp>
      <tp>
        <v>1486653719197.5</v>
        <stp/>
        <stp>##V3_BDPV12</stp>
        <stp>5802 JT Equity</stp>
        <stp>cur_mkt_cap</stp>
        <stp>[EXCEL SHORT CUT SHEETS.xlsx]MEMBERS!R866C35</stp>
        <tr r="AI866" s="1"/>
      </tp>
      <tp>
        <v>252371498113</v>
        <stp/>
        <stp>##V3_BDPV12</stp>
        <stp>5803 JT Equity</stp>
        <stp>cur_mkt_cap</stp>
        <stp>[EXCEL SHORT CUT SHEETS.xlsx]MEMBERS!R867C35</stp>
        <tr r="AI867" s="1"/>
      </tp>
      <tp>
        <v>9669735760</v>
        <stp/>
        <stp>##V3_BDPV12</stp>
        <stp>5815 JT Equity</stp>
        <stp>cur_mkt_cap</stp>
        <stp>[EXCEL SHORT CUT SHEETS.xlsx]MEMBERS!R871C35</stp>
        <tr r="AI871" s="1"/>
      </tp>
      <tp>
        <v>32412254028.000004</v>
        <stp/>
        <stp>##V3_BDPV12</stp>
        <stp>5809 JT Equity</stp>
        <stp>cur_mkt_cap</stp>
        <stp>[EXCEL SHORT CUT SHEETS.xlsx]MEMBERS!R870C35</stp>
        <tr r="AI870" s="1"/>
      </tp>
      <tp>
        <v>2376900000</v>
        <stp/>
        <stp>##V3_BDPV12</stp>
        <stp>5974 JT Equity</stp>
        <stp>cur_mkt_cap</stp>
        <stp>[EXCEL SHORT CUT SHEETS.xlsx]MEMBERS!R900C35</stp>
        <tr r="AI900" s="1"/>
      </tp>
      <tp>
        <v>159850577216</v>
        <stp/>
        <stp>##V3_BDPV12</stp>
        <stp>5975 JT Equity</stp>
        <stp>cur_mkt_cap</stp>
        <stp>[EXCEL SHORT CUT SHEETS.xlsx]MEMBERS!R901C35</stp>
        <tr r="AI901" s="1"/>
      </tp>
      <tp>
        <v>41628668829.999992</v>
        <stp/>
        <stp>##V3_BDPV12</stp>
        <stp>5976 JT Equity</stp>
        <stp>cur_mkt_cap</stp>
        <stp>[EXCEL SHORT CUT SHEETS.xlsx]MEMBERS!R902C35</stp>
        <tr r="AI902" s="1"/>
      </tp>
      <tp>
        <v>19743136000.000004</v>
        <stp/>
        <stp>##V3_BDPV12</stp>
        <stp>5821 JT Equity</stp>
        <stp>cur_mkt_cap</stp>
        <stp>[EXCEL SHORT CUT SHEETS.xlsx]MEMBERS!R873C35</stp>
        <tr r="AI873" s="1"/>
      </tp>
      <tp>
        <v>31207236279.999996</v>
        <stp/>
        <stp>##V3_BDPV12</stp>
        <stp>5852 JT Equity</stp>
        <stp>cur_mkt_cap</stp>
        <stp>[EXCEL SHORT CUT SHEETS.xlsx]MEMBERS!R875C35</stp>
        <tr r="AI875" s="1"/>
      </tp>
      <tp>
        <v>86471511075</v>
        <stp/>
        <stp>##V3_BDPV12</stp>
        <stp>5851 JT Equity</stp>
        <stp>cur_mkt_cap</stp>
        <stp>[EXCEL SHORT CUT SHEETS.xlsx]MEMBERS!R874C35</stp>
        <tr r="AI874" s="1"/>
      </tp>
      <tp>
        <v>72218653248</v>
        <stp/>
        <stp>##V3_BDPV12</stp>
        <stp>5857 JT Equity</stp>
        <stp>cur_mkt_cap</stp>
        <stp>[EXCEL SHORT CUT SHEETS.xlsx]MEMBERS!R876C35</stp>
        <tr r="AI876" s="1"/>
      </tp>
      <tp>
        <v>4328233965</v>
        <stp/>
        <stp>##V3_BDPV12</stp>
        <stp>5009 JT Equity</stp>
        <stp>cur_mkt_cap</stp>
        <stp>[EXCEL SHORT CUT SHEETS.xlsx]MEMBERS!R767C35</stp>
        <tr r="AI767" s="1"/>
      </tp>
      <tp>
        <v>584800000000</v>
        <stp/>
        <stp>##V3_BDPV12</stp>
        <stp>5019 JT Equity</stp>
        <stp>cur_mkt_cap</stp>
        <stp>[EXCEL SHORT CUT SHEETS.xlsx]MEMBERS!R774C35</stp>
        <tr r="AI774" s="1"/>
      </tp>
      <tp>
        <v>16841655999.999998</v>
        <stp/>
        <stp>##V3_BDPV12</stp>
        <stp>5018 JT Equity</stp>
        <stp>cur_mkt_cap</stp>
        <stp>[EXCEL SHORT CUT SHEETS.xlsx]MEMBERS!R773C35</stp>
        <tr r="AI773" s="1"/>
      </tp>
      <tp>
        <v>31038919769</v>
        <stp/>
        <stp>##V3_BDPV12</stp>
        <stp>5017 JT Equity</stp>
        <stp>cur_mkt_cap</stp>
        <stp>[EXCEL SHORT CUT SHEETS.xlsx]MEMBERS!R772C35</stp>
        <tr r="AI772" s="1"/>
      </tp>
      <tp>
        <v>407375282399.99994</v>
        <stp/>
        <stp>##V3_BDPV12</stp>
        <stp>5002 JT Equity</stp>
        <stp>cur_mkt_cap</stp>
        <stp>[EXCEL SHORT CUT SHEETS.xlsx]MEMBERS!R766C35</stp>
        <tr r="AI766" s="1"/>
      </tp>
      <tp>
        <v>39471374702</v>
        <stp/>
        <stp>##V3_BDPV12</stp>
        <stp>5015 JT Equity</stp>
        <stp>cur_mkt_cap</stp>
        <stp>[EXCEL SHORT CUT SHEETS.xlsx]MEMBERS!R771C35</stp>
        <tr r="AI771" s="1"/>
      </tp>
      <tp>
        <v>20085593925</v>
        <stp/>
        <stp>##V3_BDPV12</stp>
        <stp>5013 JT Equity</stp>
        <stp>cur_mkt_cap</stp>
        <stp>[EXCEL SHORT CUT SHEETS.xlsx]MEMBERS!R770C35</stp>
        <tr r="AI770" s="1"/>
      </tp>
      <tp>
        <v>488976000000</v>
        <stp/>
        <stp>##V3_BDPV12</stp>
        <stp>5012 JT Equity</stp>
        <stp>cur_mkt_cap</stp>
        <stp>[EXCEL SHORT CUT SHEETS.xlsx]MEMBERS!R769C35</stp>
        <tr r="AI769" s="1"/>
      </tp>
      <tp>
        <v>28770847140</v>
        <stp/>
        <stp>##V3_BDPV12</stp>
        <stp>5011 JT Equity</stp>
        <stp>cur_mkt_cap</stp>
        <stp>[EXCEL SHORT CUT SHEETS.xlsx]MEMBERS!R768C35</stp>
        <tr r="AI768" s="1"/>
      </tp>
      <tp>
        <v>167167441776.00003</v>
        <stp/>
        <stp>##V3_BDPV12</stp>
        <stp>5021 JT Equity</stp>
        <stp>cur_mkt_cap</stp>
        <stp>[EXCEL SHORT CUT SHEETS.xlsx]MEMBERS!R776C35</stp>
        <tr r="AI776" s="1"/>
      </tp>
      <tp>
        <v>1331092194528.5999</v>
        <stp/>
        <stp>##V3_BDPV12</stp>
        <stp>5020 JT Equity</stp>
        <stp>cur_mkt_cap</stp>
        <stp>[EXCEL SHORT CUT SHEETS.xlsx]MEMBERS!R775C35</stp>
        <tr r="AI775" s="1"/>
      </tp>
      <tp>
        <v>33089610628.000004</v>
        <stp/>
        <stp>##V3_BDPV12</stp>
        <stp>5142 JT Equity</stp>
        <stp>cur_mkt_cap</stp>
        <stp>[EXCEL SHORT CUT SHEETS.xlsx]MEMBERS!R783C35</stp>
        <tr r="AI783" s="1"/>
      </tp>
      <tp>
        <v>16154438001</v>
        <stp/>
        <stp>##V3_BDPV12</stp>
        <stp>5121 JT Equity</stp>
        <stp>cur_mkt_cap</stp>
        <stp>[EXCEL SHORT CUT SHEETS.xlsx]MEMBERS!R781C35</stp>
        <tr r="AI781" s="1"/>
      </tp>
      <tp>
        <v>104240769458</v>
        <stp/>
        <stp>##V3_BDPV12</stp>
        <stp>5122 JT Equity</stp>
        <stp>cur_mkt_cap</stp>
        <stp>[EXCEL SHORT CUT SHEETS.xlsx]MEMBERS!R782C35</stp>
        <tr r="AI782" s="1"/>
      </tp>
      <tp>
        <v>476634019284</v>
        <stp/>
        <stp>##V3_BDPV12</stp>
        <stp>5110 JT Equity</stp>
        <stp>cur_mkt_cap</stp>
        <stp>[EXCEL SHORT CUT SHEETS.xlsx]MEMBERS!R780C35</stp>
        <tr r="AI780" s="1"/>
      </tp>
      <tp>
        <v>212643410056</v>
        <stp/>
        <stp>##V3_BDPV12</stp>
        <stp>5105 JT Equity</stp>
        <stp>cur_mkt_cap</stp>
        <stp>[EXCEL SHORT CUT SHEETS.xlsx]MEMBERS!R778C35</stp>
        <tr r="AI778" s="1"/>
      </tp>
      <tp>
        <v>358087659072</v>
        <stp/>
        <stp>##V3_BDPV12</stp>
        <stp>5101 JT Equity</stp>
        <stp>cur_mkt_cap</stp>
        <stp>[EXCEL SHORT CUT SHEETS.xlsx]MEMBERS!R777C35</stp>
        <tr r="AI777" s="1"/>
      </tp>
      <tp>
        <v>3508536515115</v>
        <stp/>
        <stp>##V3_BDPV12</stp>
        <stp>5108 JT Equity</stp>
        <stp>cur_mkt_cap</stp>
        <stp>[EXCEL SHORT CUT SHEETS.xlsx]MEMBERS!R779C35</stp>
        <tr r="AI779" s="1"/>
      </tp>
      <tp>
        <v>91422959060.000015</v>
        <stp/>
        <stp>##V3_BDPV12</stp>
        <stp>5186 JT Equity</stp>
        <stp>cur_mkt_cap</stp>
        <stp>[EXCEL SHORT CUT SHEETS.xlsx]MEMBERS!R785C35</stp>
        <tr r="AI785" s="1"/>
      </tp>
      <tp>
        <v>16534973070</v>
        <stp/>
        <stp>##V3_BDPV12</stp>
        <stp>5185 JT Equity</stp>
        <stp>cur_mkt_cap</stp>
        <stp>[EXCEL SHORT CUT SHEETS.xlsx]MEMBERS!R784C35</stp>
        <tr r="AI784" s="1"/>
      </tp>
      <tp>
        <v>9152117669</v>
        <stp/>
        <stp>##V3_BDPV12</stp>
        <stp>5187 JT Equity</stp>
        <stp>cur_mkt_cap</stp>
        <stp>[EXCEL SHORT CUT SHEETS.xlsx]MEMBERS!R786C35</stp>
        <tr r="AI786" s="1"/>
      </tp>
      <tp>
        <v>49999134624</v>
        <stp/>
        <stp>##V3_BDPV12</stp>
        <stp>5195 JT Equity</stp>
        <stp>cur_mkt_cap</stp>
        <stp>[EXCEL SHORT CUT SHEETS.xlsx]MEMBERS!R789C35</stp>
        <tr r="AI789" s="1"/>
      </tp>
      <tp>
        <v>65990897764.000008</v>
        <stp/>
        <stp>##V3_BDPV12</stp>
        <stp>5192 JT Equity</stp>
        <stp>cur_mkt_cap</stp>
        <stp>[EXCEL SHORT CUT SHEETS.xlsx]MEMBERS!R788C35</stp>
        <tr r="AI788" s="1"/>
      </tp>
      <tp>
        <v>120273483736</v>
        <stp/>
        <stp>##V3_BDPV12</stp>
        <stp>5191 JT Equity</stp>
        <stp>cur_mkt_cap</stp>
        <stp>[EXCEL SHORT CUT SHEETS.xlsx]MEMBERS!R787C35</stp>
        <tr r="AI787" s="1"/>
      </tp>
      <tp>
        <v>19419058000</v>
        <stp/>
        <stp>##V3_BDPV12</stp>
        <stp>5261 JT Equity</stp>
        <stp>cur_mkt_cap</stp>
        <stp>[EXCEL SHORT CUT SHEETS.xlsx]MEMBERS!R799C35</stp>
        <tr r="AI799" s="1"/>
      </tp>
      <tp>
        <v>525089349379</v>
        <stp/>
        <stp>##V3_BDPV12</stp>
        <stp>5233 JT Equity</stp>
        <stp>cur_mkt_cap</stp>
        <stp>[EXCEL SHORT CUT SHEETS.xlsx]MEMBERS!R798C35</stp>
        <tr r="AI798" s="1"/>
      </tp>
      <tp>
        <v>192018800499.99997</v>
        <stp/>
        <stp>##V3_BDPV12</stp>
        <stp>5232 JT Equity</stp>
        <stp>cur_mkt_cap</stp>
        <stp>[EXCEL SHORT CUT SHEETS.xlsx]MEMBERS!R797C35</stp>
        <tr r="AI797" s="1"/>
      </tp>
      <tp>
        <v>29394750000</v>
        <stp/>
        <stp>##V3_BDPV12</stp>
        <stp>5218 JT Equity</stp>
        <stp>cur_mkt_cap</stp>
        <stp>[EXCEL SHORT CUT SHEETS.xlsx]MEMBERS!R796C35</stp>
        <tr r="AI796" s="1"/>
      </tp>
      <tp>
        <v>23182118752.000004</v>
        <stp/>
        <stp>##V3_BDPV12</stp>
        <stp>5210 JT Equity</stp>
        <stp>cur_mkt_cap</stp>
        <stp>[EXCEL SHORT CUT SHEETS.xlsx]MEMBERS!R794C35</stp>
        <tr r="AI794" s="1"/>
      </tp>
      <tp>
        <v>347336131332</v>
        <stp/>
        <stp>##V3_BDPV12</stp>
        <stp>5214 JT Equity</stp>
        <stp>cur_mkt_cap</stp>
        <stp>[EXCEL SHORT CUT SHEETS.xlsx]MEMBERS!R795C35</stp>
        <tr r="AI795" s="1"/>
      </tp>
      <tp>
        <v>27608773599.999996</v>
        <stp/>
        <stp>##V3_BDPV12</stp>
        <stp>5208 JT Equity</stp>
        <stp>cur_mkt_cap</stp>
        <stp>[EXCEL SHORT CUT SHEETS.xlsx]MEMBERS!R793C35</stp>
        <tr r="AI793" s="1"/>
      </tp>
      <tp>
        <v>9001294664</v>
        <stp/>
        <stp>##V3_BDPV12</stp>
        <stp>5204 JT Equity</stp>
        <stp>cur_mkt_cap</stp>
        <stp>[EXCEL SHORT CUT SHEETS.xlsx]MEMBERS!R792C35</stp>
        <tr r="AI792" s="1"/>
      </tp>
      <tp>
        <v>77078955747</v>
        <stp/>
        <stp>##V3_BDPV12</stp>
        <stp>5202 JT Equity</stp>
        <stp>cur_mkt_cap</stp>
        <stp>[EXCEL SHORT CUT SHEETS.xlsx]MEMBERS!R791C35</stp>
        <tr r="AI791" s="1"/>
      </tp>
      <tp>
        <v>1088209314885</v>
        <stp/>
        <stp>##V3_BDPV12</stp>
        <stp>5201 JT Equity</stp>
        <stp>cur_mkt_cap</stp>
        <stp>[EXCEL SHORT CUT SHEETS.xlsx]MEMBERS!R790C35</stp>
        <tr r="AI790" s="1"/>
      </tp>
      <tp t="b">
        <v>0</v>
        <stp/>
        <stp>##V3_BDSV12</stp>
        <stp>TPX INDEX</stp>
        <stp>INDX_GWEIGHT</stp>
        <stp>[EXCEL SHORT CUT SHEETS_NEW2.xlsx]PRTU!R17C39</stp>
        <stp>cols=2;rows=33</stp>
        <tr r="AM17" s="1"/>
      </tp>
      <tp>
        <v>14268074031.999998</v>
        <stp/>
        <stp>##V3_BDPV12</stp>
        <stp>4845 JT Equity</stp>
        <stp>cur_mkt_cap</stp>
        <stp>[EXCEL SHORT CUT SHEETS.xlsx]MEMBERS!R729C35</stp>
        <tr r="AI729" s="1"/>
      </tp>
      <tp>
        <v>41834716800</v>
        <stp/>
        <stp>##V3_BDPV12</stp>
        <stp>4848 JT Equity</stp>
        <stp>cur_mkt_cap</stp>
        <stp>[EXCEL SHORT CUT SHEETS.xlsx]MEMBERS!R730C35</stp>
        <tr r="AI730" s="1"/>
      </tp>
      <tp>
        <v>19880585199.999996</v>
        <stp/>
        <stp>##V3_BDPV12</stp>
        <stp>4809 JT Equity</stp>
        <stp>cur_mkt_cap</stp>
        <stp>[EXCEL SHORT CUT SHEETS.xlsx]MEMBERS!R720C35</stp>
        <tr r="AI720" s="1"/>
      </tp>
      <tp>
        <v>95860073200</v>
        <stp/>
        <stp>##V3_BDPV12</stp>
        <stp>4819 JT Equity</stp>
        <stp>cur_mkt_cap</stp>
        <stp>[EXCEL SHORT CUT SHEETS.xlsx]MEMBERS!R722C35</stp>
        <tr r="AI722" s="1"/>
      </tp>
      <tp>
        <v>73949523560</v>
        <stp/>
        <stp>##V3_BDPV12</stp>
        <stp>4812 JT Equity</stp>
        <stp>cur_mkt_cap</stp>
        <stp>[EXCEL SHORT CUT SHEETS.xlsx]MEMBERS!R721C35</stp>
        <tr r="AI721" s="1"/>
      </tp>
      <tp>
        <v>9228000000</v>
        <stp/>
        <stp>##V3_BDPV12</stp>
        <stp>4828 JT Equity</stp>
        <stp>cur_mkt_cap</stp>
        <stp>[EXCEL SHORT CUT SHEETS.xlsx]MEMBERS!R726C35</stp>
        <tr r="AI726" s="1"/>
      </tp>
      <tp>
        <v>11357696000</v>
        <stp/>
        <stp>##V3_BDPV12</stp>
        <stp>4829 JT Equity</stp>
        <stp>cur_mkt_cap</stp>
        <stp>[EXCEL SHORT CUT SHEETS.xlsx]MEMBERS!R727C35</stp>
        <tr r="AI727" s="1"/>
      </tp>
      <tp>
        <v>29107011000</v>
        <stp/>
        <stp>##V3_BDPV12</stp>
        <stp>4820 JT Equity</stp>
        <stp>cur_mkt_cap</stp>
        <stp>[EXCEL SHORT CUT SHEETS.xlsx]MEMBERS!R723C35</stp>
        <tr r="AI723" s="1"/>
      </tp>
      <tp>
        <v>10853082240</v>
        <stp/>
        <stp>##V3_BDPV12</stp>
        <stp>4826 JT Equity</stp>
        <stp>cur_mkt_cap</stp>
        <stp>[EXCEL SHORT CUT SHEETS.xlsx]MEMBERS!R725C35</stp>
        <tr r="AI725" s="1"/>
      </tp>
      <tp>
        <v>41809320000</v>
        <stp/>
        <stp>##V3_BDPV12</stp>
        <stp>4825 JT Equity</stp>
        <stp>cur_mkt_cap</stp>
        <stp>[EXCEL SHORT CUT SHEETS.xlsx]MEMBERS!R724C35</stp>
        <tr r="AI724" s="1"/>
      </tp>
      <tp>
        <v>39960055500</v>
        <stp/>
        <stp>##V3_BDPV12</stp>
        <stp>4801 JT Equity</stp>
        <stp>cur_mkt_cap</stp>
        <stp>[EXCEL SHORT CUT SHEETS.xlsx]MEMBERS!R719C35</stp>
        <tr r="AI719" s="1"/>
      </tp>
      <tp>
        <v>105570504000</v>
        <stp/>
        <stp>##V3_BDPV12</stp>
        <stp>4839 JT Equity</stp>
        <stp>cur_mkt_cap</stp>
        <stp>[EXCEL SHORT CUT SHEETS.xlsx]MEMBERS!R728C35</stp>
        <tr r="AI728" s="1"/>
      </tp>
      <tp>
        <v>55531261107</v>
        <stp/>
        <stp>##V3_BDPV12</stp>
        <stp>4989 JT Equity</stp>
        <stp>cur_mkt_cap</stp>
        <stp>[EXCEL SHORT CUT SHEETS.xlsx]MEMBERS!R761C35</stp>
        <tr r="AI761" s="1"/>
      </tp>
      <tp>
        <v>103626000000</v>
        <stp/>
        <stp>##V3_BDPV12</stp>
        <stp>4985 JT Equity</stp>
        <stp>cur_mkt_cap</stp>
        <stp>[EXCEL SHORT CUT SHEETS.xlsx]MEMBERS!R760C35</stp>
        <tr r="AI760" s="1"/>
      </tp>
      <tp>
        <v>19782000000</v>
        <stp/>
        <stp>##V3_BDPV12</stp>
        <stp>4994 JT Equity</stp>
        <stp>cur_mkt_cap</stp>
        <stp>[EXCEL SHORT CUT SHEETS.xlsx]MEMBERS!R763C35</stp>
        <tr r="AI763" s="1"/>
      </tp>
      <tp>
        <v>59666708374</v>
        <stp/>
        <stp>##V3_BDPV12</stp>
        <stp>4996 JT Equity</stp>
        <stp>cur_mkt_cap</stp>
        <stp>[EXCEL SHORT CUT SHEETS.xlsx]MEMBERS!R764C35</stp>
        <tr r="AI764" s="1"/>
      </tp>
      <tp>
        <v>48528559925.999992</v>
        <stp/>
        <stp>##V3_BDPV12</stp>
        <stp>4997 JT Equity</stp>
        <stp>cur_mkt_cap</stp>
        <stp>[EXCEL SHORT CUT SHEETS.xlsx]MEMBERS!R765C35</stp>
        <tr r="AI765" s="1"/>
      </tp>
      <tp>
        <v>14542982535.000002</v>
        <stp/>
        <stp>##V3_BDPV12</stp>
        <stp>4992 JT Equity</stp>
        <stp>cur_mkt_cap</stp>
        <stp>[EXCEL SHORT CUT SHEETS.xlsx]MEMBERS!R762C35</stp>
        <tr r="AI762" s="1"/>
      </tp>
      <tp>
        <v>81544192400</v>
        <stp/>
        <stp>##V3_BDPV12</stp>
        <stp>4980 JT Equity</stp>
        <stp>cur_mkt_cap</stp>
        <stp>[EXCEL SHORT CUT SHEETS.xlsx]MEMBERS!R759C35</stp>
        <tr r="AI759" s="1"/>
      </tp>
      <tp>
        <v>150492266985</v>
        <stp/>
        <stp>##V3_BDPV12</stp>
        <stp>4928 JT Equity</stp>
        <stp>cur_mkt_cap</stp>
        <stp>[EXCEL SHORT CUT SHEETS.xlsx]MEMBERS!R744C35</stp>
        <tr r="AI744" s="1"/>
      </tp>
      <tp>
        <v>7752650400</v>
        <stp/>
        <stp>##V3_BDPV12</stp>
        <stp>4929 JT Equity</stp>
        <stp>cur_mkt_cap</stp>
        <stp>[EXCEL SHORT CUT SHEETS.xlsx]MEMBERS!R745C35</stp>
        <tr r="AI745" s="1"/>
      </tp>
      <tp>
        <v>149553409125</v>
        <stp/>
        <stp>##V3_BDPV12</stp>
        <stp>4924 JT Equity</stp>
        <stp>cur_mkt_cap</stp>
        <stp>[EXCEL SHORT CUT SHEETS.xlsx]MEMBERS!R741C35</stp>
        <tr r="AI741" s="1"/>
      </tp>
      <tp>
        <v>10913171500</v>
        <stp/>
        <stp>##V3_BDPV12</stp>
        <stp>4926 JT Equity</stp>
        <stp>cur_mkt_cap</stp>
        <stp>[EXCEL SHORT CUT SHEETS.xlsx]MEMBERS!R742C35</stp>
        <tr r="AI742" s="1"/>
      </tp>
      <tp>
        <v>639862715630</v>
        <stp/>
        <stp>##V3_BDPV12</stp>
        <stp>4927 JT Equity</stp>
        <stp>cur_mkt_cap</stp>
        <stp>[EXCEL SHORT CUT SHEETS.xlsx]MEMBERS!R743C35</stp>
        <tr r="AI743" s="1"/>
      </tp>
      <tp>
        <v>20296194065</v>
        <stp/>
        <stp>##V3_BDPV12</stp>
        <stp>4923 JT Equity</stp>
        <stp>cur_mkt_cap</stp>
        <stp>[EXCEL SHORT CUT SHEETS.xlsx]MEMBERS!R740C35</stp>
        <tr r="AI740" s="1"/>
      </tp>
      <tp>
        <v>88091842440</v>
        <stp/>
        <stp>##V3_BDPV12</stp>
        <stp>4919 JT Equity</stp>
        <stp>cur_mkt_cap</stp>
        <stp>[EXCEL SHORT CUT SHEETS.xlsx]MEMBERS!R737C35</stp>
        <tr r="AI737" s="1"/>
      </tp>
      <tp>
        <v>15774048400</v>
        <stp/>
        <stp>##V3_BDPV12</stp>
        <stp>4973 JT Equity</stp>
        <stp>cur_mkt_cap</stp>
        <stp>[EXCEL SHORT CUT SHEETS.xlsx]MEMBERS!R754C35</stp>
        <tr r="AI754" s="1"/>
      </tp>
      <tp>
        <v>568319157400</v>
        <stp/>
        <stp>##V3_BDPV12</stp>
        <stp>4912 JT Equity</stp>
        <stp>cur_mkt_cap</stp>
        <stp>[EXCEL SHORT CUT SHEETS.xlsx]MEMBERS!R734C35</stp>
        <tr r="AI734" s="1"/>
      </tp>
      <tp>
        <v>49736340000</v>
        <stp/>
        <stp>##V3_BDPV12</stp>
        <stp>4975 JT Equity</stp>
        <stp>cur_mkt_cap</stp>
        <stp>[EXCEL SHORT CUT SHEETS.xlsx]MEMBERS!R756C35</stp>
        <tr r="AI756" s="1"/>
      </tp>
      <tp>
        <v>1135000000000</v>
        <stp/>
        <stp>##V3_BDPV12</stp>
        <stp>4911 JT Equity</stp>
        <stp>cur_mkt_cap</stp>
        <stp>[EXCEL SHORT CUT SHEETS.xlsx]MEMBERS!R733C35</stp>
        <tr r="AI733" s="1"/>
      </tp>
      <tp>
        <v>24607160018.000004</v>
        <stp/>
        <stp>##V3_BDPV12</stp>
        <stp>4971 JT Equity</stp>
        <stp>cur_mkt_cap</stp>
        <stp>[EXCEL SHORT CUT SHEETS.xlsx]MEMBERS!R753C35</stp>
        <tr r="AI753" s="1"/>
      </tp>
      <tp>
        <v>73757773020.000015</v>
        <stp/>
        <stp>##V3_BDPV12</stp>
        <stp>4914 JT Equity</stp>
        <stp>cur_mkt_cap</stp>
        <stp>[EXCEL SHORT CUT SHEETS.xlsx]MEMBERS!R735C35</stp>
        <tr r="AI735" s="1"/>
      </tp>
      <tp>
        <v>125499951200.00002</v>
        <stp/>
        <stp>##V3_BDPV12</stp>
        <stp>4917 JT Equity</stp>
        <stp>cur_mkt_cap</stp>
        <stp>[EXCEL SHORT CUT SHEETS.xlsx]MEMBERS!R736C35</stp>
        <tr r="AI736" s="1"/>
      </tp>
      <tp>
        <v>186282933200</v>
        <stp/>
        <stp>##V3_BDPV12</stp>
        <stp>4974 JT Equity</stp>
        <stp>cur_mkt_cap</stp>
        <stp>[EXCEL SHORT CUT SHEETS.xlsx]MEMBERS!R755C35</stp>
        <tr r="AI755" s="1"/>
      </tp>
      <tp>
        <v>7960767999.999999</v>
        <stp/>
        <stp>##V3_BDPV12</stp>
        <stp>4979 JT Equity</stp>
        <stp>cur_mkt_cap</stp>
        <stp>[EXCEL SHORT CUT SHEETS.xlsx]MEMBERS!R758C35</stp>
        <tr r="AI758" s="1"/>
      </tp>
      <tp>
        <v>13872350370</v>
        <stp/>
        <stp>##V3_BDPV12</stp>
        <stp>4977 JT Equity</stp>
        <stp>cur_mkt_cap</stp>
        <stp>[EXCEL SHORT CUT SHEETS.xlsx]MEMBERS!R757C35</stp>
        <tr r="AI757" s="1"/>
      </tp>
      <tp>
        <v>40992607000</v>
        <stp/>
        <stp>##V3_BDPV12</stp>
        <stp>4968 JT Equity</stp>
        <stp>cur_mkt_cap</stp>
        <stp>[EXCEL SHORT CUT SHEETS.xlsx]MEMBERS!R752C35</stp>
        <tr r="AI752" s="1"/>
      </tp>
      <tp>
        <v>426660000000</v>
        <stp/>
        <stp>##V3_BDPV12</stp>
        <stp>4967 JT Equity</stp>
        <stp>cur_mkt_cap</stp>
        <stp>[EXCEL SHORT CUT SHEETS.xlsx]MEMBERS!R751C35</stp>
        <tr r="AI751" s="1"/>
      </tp>
      <tp>
        <v>35170682976</v>
        <stp/>
        <stp>##V3_BDPV12</stp>
        <stp>4963 JT Equity</stp>
        <stp>cur_mkt_cap</stp>
        <stp>[EXCEL SHORT CUT SHEETS.xlsx]MEMBERS!R750C35</stp>
        <tr r="AI750" s="1"/>
      </tp>
      <tp>
        <v>2264353203200</v>
        <stp/>
        <stp>##V3_BDPV12</stp>
        <stp>4901 JT Equity</stp>
        <stp>cur_mkt_cap</stp>
        <stp>[EXCEL SHORT CUT SHEETS.xlsx]MEMBERS!R731C35</stp>
        <tr r="AI731" s="1"/>
      </tp>
      <tp>
        <v>558962742743.99988</v>
        <stp/>
        <stp>##V3_BDPV12</stp>
        <stp>4902 JT Equity</stp>
        <stp>cur_mkt_cap</stp>
        <stp>[EXCEL SHORT CUT SHEETS.xlsx]MEMBERS!R732C35</stp>
        <tr r="AI732" s="1"/>
      </tp>
      <tp>
        <v>54222310079.999992</v>
        <stp/>
        <stp>##V3_BDPV12</stp>
        <stp>4956 JT Equity</stp>
        <stp>cur_mkt_cap</stp>
        <stp>[EXCEL SHORT CUT SHEETS.xlsx]MEMBERS!R748C35</stp>
        <tr r="AI748" s="1"/>
      </tp>
      <tp>
        <v>550786197690</v>
        <stp/>
        <stp>##V3_BDPV12</stp>
        <stp>4922 JT Equity</stp>
        <stp>cur_mkt_cap</stp>
        <stp>[EXCEL SHORT CUT SHEETS.xlsx]MEMBERS!R739C35</stp>
        <tr r="AI739" s="1"/>
      </tp>
      <tp>
        <v>105195032400</v>
        <stp/>
        <stp>##V3_BDPV12</stp>
        <stp>4921 JT Equity</stp>
        <stp>cur_mkt_cap</stp>
        <stp>[EXCEL SHORT CUT SHEETS.xlsx]MEMBERS!R738C35</stp>
        <tr r="AI738" s="1"/>
      </tp>
      <tp>
        <v>40319000000</v>
        <stp/>
        <stp>##V3_BDPV12</stp>
        <stp>4951 JT Equity</stp>
        <stp>cur_mkt_cap</stp>
        <stp>[EXCEL SHORT CUT SHEETS.xlsx]MEMBERS!R746C35</stp>
        <tr r="AI746" s="1"/>
      </tp>
      <tp>
        <v>17386106014</v>
        <stp/>
        <stp>##V3_BDPV12</stp>
        <stp>4955 JT Equity</stp>
        <stp>cur_mkt_cap</stp>
        <stp>[EXCEL SHORT CUT SHEETS.xlsx]MEMBERS!R747C35</stp>
        <tr r="AI747" s="1"/>
      </tp>
      <tp>
        <v>84989226460</v>
        <stp/>
        <stp>##V3_BDPV12</stp>
        <stp>4958 JT Equity</stp>
        <stp>cur_mkt_cap</stp>
        <stp>[EXCEL SHORT CUT SHEETS.xlsx]MEMBERS!R749C35</stp>
        <tr r="AI749" s="1"/>
      </tp>
      <tp>
        <v>309294720000</v>
        <stp/>
        <stp>##V3_BDPV12</stp>
        <stp>4587 JT Equity</stp>
        <stp>cur_mkt_cap</stp>
        <stp>[EXCEL SHORT CUT SHEETS.xlsx]MEMBERS!R658C35</stp>
        <tr r="AI658" s="1"/>
      </tp>
      <tp>
        <v>841002962490</v>
        <stp/>
        <stp>##V3_BDPV12</stp>
        <stp>4581 JT Equity</stp>
        <stp>cur_mkt_cap</stp>
        <stp>[EXCEL SHORT CUT SHEETS.xlsx]MEMBERS!R657C35</stp>
        <tr r="AI657" s="1"/>
      </tp>
      <tp>
        <v>236377351080.00003</v>
        <stp/>
        <stp>##V3_BDPV12</stp>
        <stp>4540 JT Equity</stp>
        <stp>cur_mkt_cap</stp>
        <stp>[EXCEL SHORT CUT SHEETS.xlsx]MEMBERS!R638C35</stp>
        <tr r="AI638" s="1"/>
      </tp>
      <tp>
        <v>102823195140</v>
        <stp/>
        <stp>##V3_BDPV12</stp>
        <stp>4541 JT Equity</stp>
        <stp>cur_mkt_cap</stp>
        <stp>[EXCEL SHORT CUT SHEETS.xlsx]MEMBERS!R639C35</stp>
        <tr r="AI639" s="1"/>
      </tp>
      <tp>
        <v>2905207893336</v>
        <stp/>
        <stp>##V3_BDPV12</stp>
        <stp>4578 JT Equity</stp>
        <stp>cur_mkt_cap</stp>
        <stp>[EXCEL SHORT CUT SHEETS.xlsx]MEMBERS!R656C35</stp>
        <tr r="AI656" s="1"/>
      </tp>
      <tp>
        <v>1297436803876</v>
        <stp/>
        <stp>##V3_BDPV12</stp>
        <stp>4508 JT Equity</stp>
        <stp>cur_mkt_cap</stp>
        <stp>[EXCEL SHORT CUT SHEETS.xlsx]MEMBERS!R621C35</stp>
        <tr r="AI621" s="1"/>
      </tp>
      <tp>
        <v>1800374822550</v>
        <stp/>
        <stp>##V3_BDPV12</stp>
        <stp>4507 JT Equity</stp>
        <stp>cur_mkt_cap</stp>
        <stp>[EXCEL SHORT CUT SHEETS.xlsx]MEMBERS!R620C35</stp>
        <tr r="AI620" s="1"/>
      </tp>
      <tp>
        <v>28668656560</v>
        <stp/>
        <stp>##V3_BDPV12</stp>
        <stp>4577 JT Equity</stp>
        <stp>cur_mkt_cap</stp>
        <stp>[EXCEL SHORT CUT SHEETS.xlsx]MEMBERS!R655C35</stp>
        <tr r="AI655" s="1"/>
      </tp>
      <tp>
        <v>24659364400</v>
        <stp/>
        <stp>##V3_BDPV12</stp>
        <stp>4574 JT Equity</stp>
        <stp>cur_mkt_cap</stp>
        <stp>[EXCEL SHORT CUT SHEETS.xlsx]MEMBERS!R654C35</stp>
        <tr r="AI654" s="1"/>
      </tp>
      <tp>
        <v>2157589102095</v>
        <stp/>
        <stp>##V3_BDPV12</stp>
        <stp>4519 JT Equity</stp>
        <stp>cur_mkt_cap</stp>
        <stp>[EXCEL SHORT CUT SHEETS.xlsx]MEMBERS!R626C35</stp>
        <tr r="AI626" s="1"/>
      </tp>
      <tp>
        <v>1822159151510</v>
        <stp/>
        <stp>##V3_BDPV12</stp>
        <stp>4568 JT Equity</stp>
        <stp>cur_mkt_cap</stp>
        <stp>[EXCEL SHORT CUT SHEETS.xlsx]MEMBERS!R652C35</stp>
        <tr r="AI652" s="1"/>
      </tp>
      <tp>
        <v>177176192591.99997</v>
        <stp/>
        <stp>##V3_BDPV12</stp>
        <stp>4569 JT Equity</stp>
        <stp>cur_mkt_cap</stp>
        <stp>[EXCEL SHORT CUT SHEETS.xlsx]MEMBERS!R653C35</stp>
        <tr r="AI653" s="1"/>
      </tp>
      <tp>
        <v>52874334270</v>
        <stp/>
        <stp>##V3_BDPV12</stp>
        <stp>4514 JT Equity</stp>
        <stp>cur_mkt_cap</stp>
        <stp>[EXCEL SHORT CUT SHEETS.xlsx]MEMBERS!R623C35</stp>
        <tr r="AI623" s="1"/>
      </tp>
      <tp>
        <v>431344111760.00006</v>
        <stp/>
        <stp>##V3_BDPV12</stp>
        <stp>4516 JT Equity</stp>
        <stp>cur_mkt_cap</stp>
        <stp>[EXCEL SHORT CUT SHEETS.xlsx]MEMBERS!R624C35</stp>
        <tr r="AI624" s="1"/>
      </tp>
      <tp>
        <v>37434320000</v>
        <stp/>
        <stp>##V3_BDPV12</stp>
        <stp>4517 JT Equity</stp>
        <stp>cur_mkt_cap</stp>
        <stp>[EXCEL SHORT CUT SHEETS.xlsx]MEMBERS!R625C35</stp>
        <tr r="AI625" s="1"/>
      </tp>
      <tp>
        <v>8848934550</v>
        <stp/>
        <stp>##V3_BDPV12</stp>
        <stp>4512 JT Equity</stp>
        <stp>cur_mkt_cap</stp>
        <stp>[EXCEL SHORT CUT SHEETS.xlsx]MEMBERS!R622C35</stp>
        <tr r="AI622" s="1"/>
      </tp>
      <tp>
        <v>88126541500</v>
        <stp/>
        <stp>##V3_BDPV12</stp>
        <stp>4526 JT Equity</stp>
        <stp>cur_mkt_cap</stp>
        <stp>[EXCEL SHORT CUT SHEETS.xlsx]MEMBERS!R629C35</stp>
        <tr r="AI629" s="1"/>
      </tp>
      <tp>
        <v>26746808270</v>
        <stp/>
        <stp>##V3_BDPV12</stp>
        <stp>4538 JT Equity</stp>
        <stp>cur_mkt_cap</stp>
        <stp>[EXCEL SHORT CUT SHEETS.xlsx]MEMBERS!R636C35</stp>
        <tr r="AI636" s="1"/>
      </tp>
      <tp>
        <v>23523038400</v>
        <stp/>
        <stp>##V3_BDPV12</stp>
        <stp>4539 JT Equity</stp>
        <stp>cur_mkt_cap</stp>
        <stp>[EXCEL SHORT CUT SHEETS.xlsx]MEMBERS!R637C35</stp>
        <tr r="AI637" s="1"/>
      </tp>
      <tp>
        <v>65856424975</v>
        <stp/>
        <stp>##V3_BDPV12</stp>
        <stp>4549 JT Equity</stp>
        <stp>cur_mkt_cap</stp>
        <stp>[EXCEL SHORT CUT SHEETS.xlsx]MEMBERS!R644C35</stp>
        <tr r="AI644" s="1"/>
      </tp>
      <tp>
        <v>1825369571095</v>
        <stp/>
        <stp>##V3_BDPV12</stp>
        <stp>4523 JT Equity</stp>
        <stp>cur_mkt_cap</stp>
        <stp>[EXCEL SHORT CUT SHEETS.xlsx]MEMBERS!R628C35</stp>
        <tr r="AI628" s="1"/>
      </tp>
      <tp>
        <v>99026964099</v>
        <stp/>
        <stp>##V3_BDPV12</stp>
        <stp>4548 JT Equity</stp>
        <stp>cur_mkt_cap</stp>
        <stp>[EXCEL SHORT CUT SHEETS.xlsx]MEMBERS!R643C35</stp>
        <tr r="AI643" s="1"/>
      </tp>
      <tp>
        <v>89877669480.000015</v>
        <stp/>
        <stp>##V3_BDPV12</stp>
        <stp>4559 JT Equity</stp>
        <stp>cur_mkt_cap</stp>
        <stp>[EXCEL SHORT CUT SHEETS.xlsx]MEMBERS!R651C35</stp>
        <tr r="AI651" s="1"/>
      </tp>
      <tp>
        <v>285794407000</v>
        <stp/>
        <stp>##V3_BDPV12</stp>
        <stp>4521 JT Equity</stp>
        <stp>cur_mkt_cap</stp>
        <stp>[EXCEL SHORT CUT SHEETS.xlsx]MEMBERS!R627C35</stp>
        <tr r="AI627" s="1"/>
      </tp>
      <tp>
        <v>291489874940</v>
        <stp/>
        <stp>##V3_BDPV12</stp>
        <stp>4544 JT Equity</stp>
        <stp>cur_mkt_cap</stp>
        <stp>[EXCEL SHORT CUT SHEETS.xlsx]MEMBERS!R641C35</stp>
        <tr r="AI641" s="1"/>
      </tp>
      <tp>
        <v>156198968060</v>
        <stp/>
        <stp>##V3_BDPV12</stp>
        <stp>4547 JT Equity</stp>
        <stp>cur_mkt_cap</stp>
        <stp>[EXCEL SHORT CUT SHEETS.xlsx]MEMBERS!R642C35</stp>
        <tr r="AI642" s="1"/>
      </tp>
      <tp>
        <v>232443046920</v>
        <stp/>
        <stp>##V3_BDPV12</stp>
        <stp>4555 JT Equity</stp>
        <stp>cur_mkt_cap</stp>
        <stp>[EXCEL SHORT CUT SHEETS.xlsx]MEMBERS!R650C35</stp>
        <tr r="AI650" s="1"/>
      </tp>
      <tp>
        <v>659758149375</v>
        <stp/>
        <stp>##V3_BDPV12</stp>
        <stp>4536 JT Equity</stp>
        <stp>cur_mkt_cap</stp>
        <stp>[EXCEL SHORT CUT SHEETS.xlsx]MEMBERS!R635C35</stp>
        <tr r="AI635" s="1"/>
      </tp>
      <tp>
        <v>1475369620200</v>
        <stp/>
        <stp>##V3_BDPV12</stp>
        <stp>4543 JT Equity</stp>
        <stp>cur_mkt_cap</stp>
        <stp>[EXCEL SHORT CUT SHEETS.xlsx]MEMBERS!R640C35</stp>
        <tr r="AI640" s="1"/>
      </tp>
      <tp>
        <v>583360806350</v>
        <stp/>
        <stp>##V3_BDPV12</stp>
        <stp>4530 JT Equity</stp>
        <stp>cur_mkt_cap</stp>
        <stp>[EXCEL SHORT CUT SHEETS.xlsx]MEMBERS!R632C35</stp>
        <tr r="AI632" s="1"/>
      </tp>
      <tp>
        <v>5976928000</v>
        <stp/>
        <stp>##V3_BDPV12</stp>
        <stp>4531 JT Equity</stp>
        <stp>cur_mkt_cap</stp>
        <stp>[EXCEL SHORT CUT SHEETS.xlsx]MEMBERS!R633C35</stp>
        <tr r="AI633" s="1"/>
      </tp>
      <tp>
        <v>176441800000.00003</v>
        <stp/>
        <stp>##V3_BDPV12</stp>
        <stp>4534 JT Equity</stp>
        <stp>cur_mkt_cap</stp>
        <stp>[EXCEL SHORT CUT SHEETS.xlsx]MEMBERS!R634C35</stp>
        <tr r="AI634" s="1"/>
      </tp>
      <tp>
        <v>792219206614</v>
        <stp/>
        <stp>##V3_BDPV12</stp>
        <stp>4506 JT Equity</stp>
        <stp>cur_mkt_cap</stp>
        <stp>[EXCEL SHORT CUT SHEETS.xlsx]MEMBERS!R619C35</stp>
        <tr r="AI619" s="1"/>
      </tp>
      <tp>
        <v>48521524500</v>
        <stp/>
        <stp>##V3_BDPV12</stp>
        <stp>4554 JT Equity</stp>
        <stp>cur_mkt_cap</stp>
        <stp>[EXCEL SHORT CUT SHEETS.xlsx]MEMBERS!R649C35</stp>
        <tr r="AI649" s="1"/>
      </tp>
      <tp>
        <v>3323349159025</v>
        <stp/>
        <stp>##V3_BDPV12</stp>
        <stp>4503 JT Equity</stp>
        <stp>cur_mkt_cap</stp>
        <stp>[EXCEL SHORT CUT SHEETS.xlsx]MEMBERS!R618C35</stp>
        <tr r="AI618" s="1"/>
      </tp>
      <tp>
        <v>87920640000</v>
        <stp/>
        <stp>##V3_BDPV12</stp>
        <stp>4553 JT Equity</stp>
        <stp>cur_mkt_cap</stp>
        <stp>[EXCEL SHORT CUT SHEETS.xlsx]MEMBERS!R648C35</stp>
        <tr r="AI648" s="1"/>
      </tp>
      <tp>
        <v>1482226931250</v>
        <stp/>
        <stp>##V3_BDPV12</stp>
        <stp>4528 JT Equity</stp>
        <stp>cur_mkt_cap</stp>
        <stp>[EXCEL SHORT CUT SHEETS.xlsx]MEMBERS!R631C35</stp>
        <tr r="AI631" s="1"/>
      </tp>
      <tp>
        <v>258162525676</v>
        <stp/>
        <stp>##V3_BDPV12</stp>
        <stp>4527 JT Equity</stp>
        <stp>cur_mkt_cap</stp>
        <stp>[EXCEL SHORT CUT SHEETS.xlsx]MEMBERS!R630C35</stp>
        <tr r="AI630" s="1"/>
      </tp>
      <tp>
        <v>83980800000</v>
        <stp/>
        <stp>##V3_BDPV12</stp>
        <stp>4551 JT Equity</stp>
        <stp>cur_mkt_cap</stp>
        <stp>[EXCEL SHORT CUT SHEETS.xlsx]MEMBERS!R646C35</stp>
        <tr r="AI646" s="1"/>
      </tp>
      <tp>
        <v>4127535093290</v>
        <stp/>
        <stp>##V3_BDPV12</stp>
        <stp>4502 JT Equity</stp>
        <stp>cur_mkt_cap</stp>
        <stp>[EXCEL SHORT CUT SHEETS.xlsx]MEMBERS!R617C35</stp>
        <tr r="AI617" s="1"/>
      </tp>
      <tp>
        <v>30506280420</v>
        <stp/>
        <stp>##V3_BDPV12</stp>
        <stp>4550 JT Equity</stp>
        <stp>cur_mkt_cap</stp>
        <stp>[EXCEL SHORT CUT SHEETS.xlsx]MEMBERS!R645C35</stp>
        <tr r="AI645" s="1"/>
      </tp>
      <tp>
        <v>91590955025</v>
        <stp/>
        <stp>##V3_BDPV12</stp>
        <stp>4552 JT Equity</stp>
        <stp>cur_mkt_cap</stp>
        <stp>[EXCEL SHORT CUT SHEETS.xlsx]MEMBERS!R647C35</stp>
        <tr r="AI647" s="1"/>
      </tp>
      <tp>
        <v>111790072000</v>
        <stp/>
        <stp>##V3_BDPV12</stp>
        <stp>4471 JT Equity</stp>
        <stp>cur_mkt_cap</stp>
        <stp>[EXCEL SHORT CUT SHEETS.xlsx]MEMBERS!R616C35</stp>
        <tr r="AI616" s="1"/>
      </tp>
      <tp>
        <v>23932880832</v>
        <stp/>
        <stp>##V3_BDPV12</stp>
        <stp>4461 JT Equity</stp>
        <stp>cur_mkt_cap</stp>
        <stp>[EXCEL SHORT CUT SHEETS.xlsx]MEMBERS!R614C35</stp>
        <tr r="AI614" s="1"/>
      </tp>
      <tp>
        <v>8914578000</v>
        <stp/>
        <stp>##V3_BDPV12</stp>
        <stp>4465 JT Equity</stp>
        <stp>cur_mkt_cap</stp>
        <stp>[EXCEL SHORT CUT SHEETS.xlsx]MEMBERS!R615C35</stp>
        <tr r="AI615" s="1"/>
      </tp>
      <tp>
        <v>2870784000000</v>
        <stp/>
        <stp>##V3_BDPV12</stp>
        <stp>4452 JT Equity</stp>
        <stp>cur_mkt_cap</stp>
        <stp>[EXCEL SHORT CUT SHEETS.xlsx]MEMBERS!R613C35</stp>
        <tr r="AI613" s="1"/>
      </tp>
      <tp>
        <v>219882364031.99997</v>
        <stp/>
        <stp>##V3_BDPV12</stp>
        <stp>4403 JT Equity</stp>
        <stp>cur_mkt_cap</stp>
        <stp>[EXCEL SHORT CUT SHEETS.xlsx]MEMBERS!R609C35</stp>
        <tr r="AI609" s="1"/>
      </tp>
      <tp>
        <v>163043718266</v>
        <stp/>
        <stp>##V3_BDPV12</stp>
        <stp>4401 JT Equity</stp>
        <stp>cur_mkt_cap</stp>
        <stp>[EXCEL SHORT CUT SHEETS.xlsx]MEMBERS!R608C35</stp>
        <tr r="AI608" s="1"/>
      </tp>
      <tp>
        <v>20786075612</v>
        <stp/>
        <stp>##V3_BDPV12</stp>
        <stp>4410 JT Equity</stp>
        <stp>cur_mkt_cap</stp>
        <stp>[EXCEL SHORT CUT SHEETS.xlsx]MEMBERS!R612C35</stp>
        <tr r="AI612" s="1"/>
      </tp>
      <tp>
        <v>5777353712</v>
        <stp/>
        <stp>##V3_BDPV12</stp>
        <stp>4406 JT Equity</stp>
        <stp>cur_mkt_cap</stp>
        <stp>[EXCEL SHORT CUT SHEETS.xlsx]MEMBERS!R611C35</stp>
        <tr r="AI611" s="1"/>
      </tp>
      <tp>
        <v>14738860422.000002</v>
        <stp/>
        <stp>##V3_BDPV12</stp>
        <stp>4404 JT Equity</stp>
        <stp>cur_mkt_cap</stp>
        <stp>[EXCEL SHORT CUT SHEETS.xlsx]MEMBERS!R610C35</stp>
        <tr r="AI610" s="1"/>
      </tp>
      <tp>
        <v>32439574489.000004</v>
        <stp/>
        <stp>##V3_BDPV12</stp>
        <stp>4714 JT Equity</stp>
        <stp>cur_mkt_cap</stp>
        <stp>[EXCEL SHORT CUT SHEETS.xlsx]MEMBERS!R696C35</stp>
        <tr r="AI696" s="1"/>
      </tp>
      <tp>
        <v>843506535310</v>
        <stp/>
        <stp>##V3_BDPV12</stp>
        <stp>4716 JT Equity</stp>
        <stp>cur_mkt_cap</stp>
        <stp>[EXCEL SHORT CUT SHEETS.xlsx]MEMBERS!R697C35</stp>
        <tr r="AI697" s="1"/>
      </tp>
      <tp>
        <v>9868611583.9999981</v>
        <stp/>
        <stp>##V3_BDPV12</stp>
        <stp>4718 JT Equity</stp>
        <stp>cur_mkt_cap</stp>
        <stp>[EXCEL SHORT CUT SHEETS.xlsx]MEMBERS!R698C35</stp>
        <tr r="AI698" s="1"/>
      </tp>
      <tp>
        <v>29325195000</v>
        <stp/>
        <stp>##V3_BDPV12</stp>
        <stp>4719 JT Equity</stp>
        <stp>cur_mkt_cap</stp>
        <stp>[EXCEL SHORT CUT SHEETS.xlsx]MEMBERS!R699C35</stp>
        <tr r="AI699" s="1"/>
      </tp>
      <tp>
        <v>75827816640</v>
        <stp/>
        <stp>##V3_BDPV12</stp>
        <stp>4708 JT Equity</stp>
        <stp>cur_mkt_cap</stp>
        <stp>[EXCEL SHORT CUT SHEETS.xlsx]MEMBERS!R694C35</stp>
        <tr r="AI694" s="1"/>
      </tp>
      <tp>
        <v>13706415676</v>
        <stp/>
        <stp>##V3_BDPV12</stp>
        <stp>4709 JT Equity</stp>
        <stp>cur_mkt_cap</stp>
        <stp>[EXCEL SHORT CUT SHEETS.xlsx]MEMBERS!R695C35</stp>
        <tr r="AI695" s="1"/>
      </tp>
      <tp>
        <v>674107884220</v>
        <stp/>
        <stp>##V3_BDPV12</stp>
        <stp>4704 JT Equity</stp>
        <stp>cur_mkt_cap</stp>
        <stp>[EXCEL SHORT CUT SHEETS.xlsx]MEMBERS!R693C35</stp>
        <tr r="AI693" s="1"/>
      </tp>
      <tp>
        <v>3416999999.9999995</v>
        <stp/>
        <stp>##V3_BDPV12</stp>
        <stp>4679 JT Equity</stp>
        <stp>cur_mkt_cap</stp>
        <stp>[EXCEL SHORT CUT SHEETS.xlsx]MEMBERS!R684C35</stp>
        <tr r="AI684" s="1"/>
      </tp>
      <tp>
        <v>3187250000</v>
        <stp/>
        <stp>##V3_BDPV12</stp>
        <stp>4678 JT Equity</stp>
        <stp>cur_mkt_cap</stp>
        <stp>[EXCEL SHORT CUT SHEETS.xlsx]MEMBERS!R683C35</stp>
        <tr r="AI683" s="1"/>
      </tp>
      <tp>
        <v>30216000000</v>
        <stp/>
        <stp>##V3_BDPV12</stp>
        <stp>4674 JT Equity</stp>
        <stp>cur_mkt_cap</stp>
        <stp>[EXCEL SHORT CUT SHEETS.xlsx]MEMBERS!R681C35</stp>
        <tr r="AI681" s="1"/>
      </tp>
      <tp>
        <v>363629032400</v>
        <stp/>
        <stp>##V3_BDPV12</stp>
        <stp>4676 JT Equity</stp>
        <stp>cur_mkt_cap</stp>
        <stp>[EXCEL SHORT CUT SHEETS.xlsx]MEMBERS!R682C35</stp>
        <tr r="AI682" s="1"/>
      </tp>
      <tp>
        <v>16863864614.999998</v>
        <stp/>
        <stp>##V3_BDPV12</stp>
        <stp>4671 JT Equity</stp>
        <stp>cur_mkt_cap</stp>
        <stp>[EXCEL SHORT CUT SHEETS.xlsx]MEMBERS!R680C35</stp>
        <tr r="AI680" s="1"/>
      </tp>
      <tp>
        <v>60593616200.000008</v>
        <stp/>
        <stp>##V3_BDPV12</stp>
        <stp>4775 JT Equity</stp>
        <stp>cur_mkt_cap</stp>
        <stp>[EXCEL SHORT CUT SHEETS.xlsx]MEMBERS!R716C35</stp>
        <tr r="AI716" s="1"/>
      </tp>
      <tp>
        <v>23371705400.000004</v>
        <stp/>
        <stp>##V3_BDPV12</stp>
        <stp>4776 JT Equity</stp>
        <stp>cur_mkt_cap</stp>
        <stp>[EXCEL SHORT CUT SHEETS.xlsx]MEMBERS!R717C35</stp>
        <tr r="AI717" s="1"/>
      </tp>
      <tp>
        <v>14053570000</v>
        <stp/>
        <stp>##V3_BDPV12</stp>
        <stp>4779 JT Equity</stp>
        <stp>cur_mkt_cap</stp>
        <stp>[EXCEL SHORT CUT SHEETS.xlsx]MEMBERS!R718C35</stp>
        <tr r="AI718" s="1"/>
      </tp>
      <tp>
        <v>41909880000</v>
        <stp/>
        <stp>##V3_BDPV12</stp>
        <stp>4619 JT Equity</stp>
        <stp>cur_mkt_cap</stp>
        <stp>[EXCEL SHORT CUT SHEETS.xlsx]MEMBERS!R664C35</stp>
        <tr r="AI664" s="1"/>
      </tp>
      <tp>
        <v>563356285800</v>
        <stp/>
        <stp>##V3_BDPV12</stp>
        <stp>4768 JT Equity</stp>
        <stp>cur_mkt_cap</stp>
        <stp>[EXCEL SHORT CUT SHEETS.xlsx]MEMBERS!R715C35</stp>
        <tr r="AI715" s="1"/>
      </tp>
      <tp>
        <v>6882000000</v>
        <stp/>
        <stp>##V3_BDPV12</stp>
        <stp>4615 JT Equity</stp>
        <stp>cur_mkt_cap</stp>
        <stp>[EXCEL SHORT CUT SHEETS.xlsx]MEMBERS!R662C35</stp>
        <tr r="AI662" s="1"/>
      </tp>
      <tp>
        <v>59122911631.999992</v>
        <stp/>
        <stp>##V3_BDPV12</stp>
        <stp>4617 JT Equity</stp>
        <stp>cur_mkt_cap</stp>
        <stp>[EXCEL SHORT CUT SHEETS.xlsx]MEMBERS!R663C35</stp>
        <tr r="AI663" s="1"/>
      </tp>
      <tp>
        <v>16478100804.000002</v>
        <stp/>
        <stp>##V3_BDPV12</stp>
        <stp>4767 JT Equity</stp>
        <stp>cur_mkt_cap</stp>
        <stp>[EXCEL SHORT CUT SHEETS.xlsx]MEMBERS!R714C35</stp>
        <tr r="AI714" s="1"/>
      </tp>
      <tp>
        <v>1166567758155</v>
        <stp/>
        <stp>##V3_BDPV12</stp>
        <stp>4612 JT Equity</stp>
        <stp>cur_mkt_cap</stp>
        <stp>[EXCEL SHORT CUT SHEETS.xlsx]MEMBERS!R660C35</stp>
        <tr r="AI660" s="1"/>
      </tp>
      <tp>
        <v>605768905940</v>
        <stp/>
        <stp>##V3_BDPV12</stp>
        <stp>4613 JT Equity</stp>
        <stp>cur_mkt_cap</stp>
        <stp>[EXCEL SHORT CUT SHEETS.xlsx]MEMBERS!R661C35</stp>
        <tr r="AI661" s="1"/>
      </tp>
      <tp>
        <v>8464009200</v>
        <stp/>
        <stp>##V3_BDPV12</stp>
        <stp>4762 JT Equity</stp>
        <stp>cur_mkt_cap</stp>
        <stp>[EXCEL SHORT CUT SHEETS.xlsx]MEMBERS!R712C35</stp>
        <tr r="AI712" s="1"/>
      </tp>
      <tp>
        <v>24824682000</v>
        <stp/>
        <stp>##V3_BDPV12</stp>
        <stp>4763 JT Equity</stp>
        <stp>cur_mkt_cap</stp>
        <stp>[EXCEL SHORT CUT SHEETS.xlsx]MEMBERS!R713C35</stp>
        <tr r="AI713" s="1"/>
      </tp>
      <tp>
        <v>20560649999.999996</v>
        <stp/>
        <stp>##V3_BDPV12</stp>
        <stp>4746 JT Equity</stp>
        <stp>cur_mkt_cap</stp>
        <stp>[EXCEL SHORT CUT SHEETS.xlsx]MEMBERS!R709C35</stp>
        <tr r="AI709" s="1"/>
      </tp>
      <tp>
        <v>55485846570</v>
        <stp/>
        <stp>##V3_BDPV12</stp>
        <stp>4745 JT Equity</stp>
        <stp>cur_mkt_cap</stp>
        <stp>[EXCEL SHORT CUT SHEETS.xlsx]MEMBERS!R708C35</stp>
        <tr r="AI708" s="1"/>
      </tp>
      <tp>
        <v>34761493962</v>
        <stp/>
        <stp>##V3_BDPV12</stp>
        <stp>4611 JT Equity</stp>
        <stp>cur_mkt_cap</stp>
        <stp>[EXCEL SHORT CUT SHEETS.xlsx]MEMBERS!R659C35</stp>
        <tr r="AI659" s="1"/>
      </tp>
      <tp>
        <v>27325268880.000004</v>
        <stp/>
        <stp>##V3_BDPV12</stp>
        <stp>4636 JT Equity</stp>
        <stp>cur_mkt_cap</stp>
        <stp>[EXCEL SHORT CUT SHEETS.xlsx]MEMBERS!R670C35</stp>
        <tr r="AI670" s="1"/>
      </tp>
      <tp>
        <v>22149326406</v>
        <stp/>
        <stp>##V3_BDPV12</stp>
        <stp>4620 JT Equity</stp>
        <stp>cur_mkt_cap</stp>
        <stp>[EXCEL SHORT CUT SHEETS.xlsx]MEMBERS!R665C35</stp>
        <tr r="AI665" s="1"/>
      </tp>
      <tp>
        <v>19011780000</v>
        <stp/>
        <stp>##V3_BDPV12</stp>
        <stp>4743 JT Equity</stp>
        <stp>cur_mkt_cap</stp>
        <stp>[EXCEL SHORT CUT SHEETS.xlsx]MEMBERS!R707C35</stp>
        <tr r="AI707" s="1"/>
      </tp>
      <tp>
        <v>1502611307400</v>
        <stp/>
        <stp>##V3_BDPV12</stp>
        <stp>4755 JT Equity</stp>
        <stp>cur_mkt_cap</stp>
        <stp>[EXCEL SHORT CUT SHEETS.xlsx]MEMBERS!R711C35</stp>
        <tr r="AI711" s="1"/>
      </tp>
      <tp>
        <v>378647666999.99994</v>
        <stp/>
        <stp>##V3_BDPV12</stp>
        <stp>4751 JT Equity</stp>
        <stp>cur_mkt_cap</stp>
        <stp>[EXCEL SHORT CUT SHEETS.xlsx]MEMBERS!R710C35</stp>
        <tr r="AI710" s="1"/>
      </tp>
      <tp>
        <v>138685273500</v>
        <stp/>
        <stp>##V3_BDPV12</stp>
        <stp>4626 JT Equity</stp>
        <stp>cur_mkt_cap</stp>
        <stp>[EXCEL SHORT CUT SHEETS.xlsx]MEMBERS!R666C35</stp>
        <tr r="AI666" s="1"/>
      </tp>
      <tp>
        <v>169437776716</v>
        <stp/>
        <stp>##V3_BDPV12</stp>
        <stp>4634 JT Equity</stp>
        <stp>cur_mkt_cap</stp>
        <stp>[EXCEL SHORT CUT SHEETS.xlsx]MEMBERS!R669C35</stp>
        <tr r="AI669" s="1"/>
      </tp>
      <tp>
        <v>100975672693</v>
        <stp/>
        <stp>##V3_BDPV12</stp>
        <stp>4633 JT Equity</stp>
        <stp>cur_mkt_cap</stp>
        <stp>[EXCEL SHORT CUT SHEETS.xlsx]MEMBERS!R668C35</stp>
        <tr r="AI668" s="1"/>
      </tp>
      <tp>
        <v>371587710120</v>
        <stp/>
        <stp>##V3_BDPV12</stp>
        <stp>4631 JT Equity</stp>
        <stp>cur_mkt_cap</stp>
        <stp>[EXCEL SHORT CUT SHEETS.xlsx]MEMBERS!R667C35</stp>
        <tr r="AI667" s="1"/>
      </tp>
      <tp>
        <v>23867928000</v>
        <stp/>
        <stp>##V3_BDPV12</stp>
        <stp>4658 JT Equity</stp>
        <stp>cur_mkt_cap</stp>
        <stp>[EXCEL SHORT CUT SHEETS.xlsx]MEMBERS!R674C35</stp>
        <tr r="AI674" s="1"/>
      </tp>
      <tp>
        <v>6435560160</v>
        <stp/>
        <stp>##V3_BDPV12</stp>
        <stp>4728 JT Equity</stp>
        <stp>cur_mkt_cap</stp>
        <stp>[EXCEL SHORT CUT SHEETS.xlsx]MEMBERS!R703C35</stp>
        <tr r="AI703" s="1"/>
      </tp>
      <tp>
        <v>23587833000</v>
        <stp/>
        <stp>##V3_BDPV12</stp>
        <stp>4725 JT Equity</stp>
        <stp>cur_mkt_cap</stp>
        <stp>[EXCEL SHORT CUT SHEETS.xlsx]MEMBERS!R701C35</stp>
        <tr r="AI701" s="1"/>
      </tp>
      <tp>
        <v>43393011999.999992</v>
        <stp/>
        <stp>##V3_BDPV12</stp>
        <stp>4726 JT Equity</stp>
        <stp>cur_mkt_cap</stp>
        <stp>[EXCEL SHORT CUT SHEETS.xlsx]MEMBERS!R702C35</stp>
        <tr r="AI702" s="1"/>
      </tp>
      <tp>
        <v>9294685240</v>
        <stp/>
        <stp>##V3_BDPV12</stp>
        <stp>4651 JT Equity</stp>
        <stp>cur_mkt_cap</stp>
        <stp>[EXCEL SHORT CUT SHEETS.xlsx]MEMBERS!R672C35</stp>
        <tr r="AI672" s="1"/>
      </tp>
      <tp>
        <v>40848048000</v>
        <stp/>
        <stp>##V3_BDPV12</stp>
        <stp>4722 JT Equity</stp>
        <stp>cur_mkt_cap</stp>
        <stp>[EXCEL SHORT CUT SHEETS.xlsx]MEMBERS!R700C35</stp>
        <tr r="AI700" s="1"/>
      </tp>
      <tp>
        <v>14460516792</v>
        <stp/>
        <stp>##V3_BDPV12</stp>
        <stp>4653 JT Equity</stp>
        <stp>cur_mkt_cap</stp>
        <stp>[EXCEL SHORT CUT SHEETS.xlsx]MEMBERS!R673C35</stp>
        <tr r="AI673" s="1"/>
      </tp>
      <tp>
        <v>378600000000</v>
        <stp/>
        <stp>##V3_BDPV12</stp>
        <stp>4739 JT Equity</stp>
        <stp>cur_mkt_cap</stp>
        <stp>[EXCEL SHORT CUT SHEETS.xlsx]MEMBERS!R706C35</stp>
        <tr r="AI706" s="1"/>
      </tp>
      <tp>
        <v>614596500000</v>
        <stp/>
        <stp>##V3_BDPV12</stp>
        <stp>4732 JT Equity</stp>
        <stp>cur_mkt_cap</stp>
        <stp>[EXCEL SHORT CUT SHEETS.xlsx]MEMBERS!R704C35</stp>
        <tr r="AI704" s="1"/>
      </tp>
      <tp>
        <v>224357120000</v>
        <stp/>
        <stp>##V3_BDPV12</stp>
        <stp>4733 JT Equity</stp>
        <stp>cur_mkt_cap</stp>
        <stp>[EXCEL SHORT CUT SHEETS.xlsx]MEMBERS!R705C35</stp>
        <tr r="AI705" s="1"/>
      </tp>
      <tp>
        <v>33857951889.999996</v>
        <stp/>
        <stp>##V3_BDPV12</stp>
        <stp>4641 JT Equity</stp>
        <stp>cur_mkt_cap</stp>
        <stp>[EXCEL SHORT CUT SHEETS.xlsx]MEMBERS!R671C35</stp>
        <tr r="AI671" s="1"/>
      </tp>
      <tp>
        <v>79060728800</v>
        <stp/>
        <stp>##V3_BDPV12</stp>
        <stp>4686 JT Equity</stp>
        <stp>cur_mkt_cap</stp>
        <stp>[EXCEL SHORT CUT SHEETS.xlsx]MEMBERS!R688C35</stp>
        <tr r="AI688" s="1"/>
      </tp>
      <tp>
        <v>15783897600</v>
        <stp/>
        <stp>##V3_BDPV12</stp>
        <stp>4687 JT Equity</stp>
        <stp>cur_mkt_cap</stp>
        <stp>[EXCEL SHORT CUT SHEETS.xlsx]MEMBERS!R689C35</stp>
        <tr r="AI689" s="1"/>
      </tp>
      <tp>
        <v>242757000763</v>
        <stp/>
        <stp>##V3_BDPV12</stp>
        <stp>4681 JT Equity</stp>
        <stp>cur_mkt_cap</stp>
        <stp>[EXCEL SHORT CUT SHEETS.xlsx]MEMBERS!R686C35</stp>
        <tr r="AI686" s="1"/>
      </tp>
      <tp>
        <v>84380375976.000015</v>
        <stp/>
        <stp>##V3_BDPV12</stp>
        <stp>4680 JT Equity</stp>
        <stp>cur_mkt_cap</stp>
        <stp>[EXCEL SHORT CUT SHEETS.xlsx]MEMBERS!R685C35</stp>
        <tr r="AI685" s="1"/>
      </tp>
      <tp>
        <v>111357256780.00002</v>
        <stp/>
        <stp>##V3_BDPV12</stp>
        <stp>4694 JT Equity</stp>
        <stp>cur_mkt_cap</stp>
        <stp>[EXCEL SHORT CUT SHEETS.xlsx]MEMBERS!R691C35</stp>
        <tr r="AI691" s="1"/>
      </tp>
      <tp>
        <v>5697905000</v>
        <stp/>
        <stp>##V3_BDPV12</stp>
        <stp>4696 JT Equity</stp>
        <stp>cur_mkt_cap</stp>
        <stp>[EXCEL SHORT CUT SHEETS.xlsx]MEMBERS!R692C35</stp>
        <tr r="AI692" s="1"/>
      </tp>
      <tp>
        <v>534852000000</v>
        <stp/>
        <stp>##V3_BDPV12</stp>
        <stp>4684 JT Equity</stp>
        <stp>cur_mkt_cap</stp>
        <stp>[EXCEL SHORT CUT SHEETS.xlsx]MEMBERS!R687C35</stp>
        <tr r="AI687" s="1"/>
      </tp>
      <tp>
        <v>450654272625.00006</v>
        <stp/>
        <stp>##V3_BDPV12</stp>
        <stp>4666 JT Equity</stp>
        <stp>cur_mkt_cap</stp>
        <stp>[EXCEL SHORT CUT SHEETS.xlsx]MEMBERS!R678C35</stp>
        <tr r="AI678" s="1"/>
      </tp>
      <tp>
        <v>3001497828599.9995</v>
        <stp/>
        <stp>##V3_BDPV12</stp>
        <stp>4689 JT Equity</stp>
        <stp>cur_mkt_cap</stp>
        <stp>[EXCEL SHORT CUT SHEETS.xlsx]MEMBERS!R690C35</stp>
        <tr r="AI690" s="1"/>
      </tp>
      <tp>
        <v>2280700993359.9995</v>
        <stp/>
        <stp>##V3_BDPV12</stp>
        <stp>4661 JT Equity</stp>
        <stp>cur_mkt_cap</stp>
        <stp>[EXCEL SHORT CUT SHEETS.xlsx]MEMBERS!R675C35</stp>
        <tr r="AI675" s="1"/>
      </tp>
      <tp>
        <v>9547664012</v>
        <stp/>
        <stp>##V3_BDPV12</stp>
        <stp>4662 JT Equity</stp>
        <stp>cur_mkt_cap</stp>
        <stp>[EXCEL SHORT CUT SHEETS.xlsx]MEMBERS!R676C35</stp>
        <tr r="AI676" s="1"/>
      </tp>
      <tp>
        <v>140689831881</v>
        <stp/>
        <stp>##V3_BDPV12</stp>
        <stp>4665 JT Equity</stp>
        <stp>cur_mkt_cap</stp>
        <stp>[EXCEL SHORT CUT SHEETS.xlsx]MEMBERS!R677C35</stp>
        <tr r="AI677" s="1"/>
      </tp>
      <tp>
        <v>33670159600</v>
        <stp/>
        <stp>##V3_BDPV12</stp>
        <stp>4668 JT Equity</stp>
        <stp>cur_mkt_cap</stp>
        <stp>[EXCEL SHORT CUT SHEETS.xlsx]MEMBERS!R679C35</stp>
        <tr r="AI679" s="1"/>
      </tp>
      <tp>
        <v>14285700000</v>
        <stp/>
        <stp>##V3_BDPV12</stp>
        <stp>4275 JT Equity</stp>
        <stp>cur_mkt_cap</stp>
        <stp>[EXCEL SHORT CUT SHEETS.xlsx]MEMBERS!R581C35</stp>
        <tr r="AI581" s="1"/>
      </tp>
      <tp>
        <v>284340562059.99994</v>
        <stp/>
        <stp>##V3_BDPV12</stp>
        <stp>4272 JT Equity</stp>
        <stp>cur_mkt_cap</stp>
        <stp>[EXCEL SHORT CUT SHEETS.xlsx]MEMBERS!R580C35</stp>
        <tr r="AI580" s="1"/>
      </tp>
      <tp>
        <v>301608305584</v>
        <stp/>
        <stp>##V3_BDPV12</stp>
        <stp>4208 JT Equity</stp>
        <stp>cur_mkt_cap</stp>
        <stp>[EXCEL SHORT CUT SHEETS.xlsx]MEMBERS!R566C35</stp>
        <tr r="AI566" s="1"/>
      </tp>
      <tp>
        <v>38945975267.999992</v>
        <stp/>
        <stp>##V3_BDPV12</stp>
        <stp>4218 JT Equity</stp>
        <stp>cur_mkt_cap</stp>
        <stp>[EXCEL SHORT CUT SHEETS.xlsx]MEMBERS!R571C35</stp>
        <tr r="AI571" s="1"/>
      </tp>
      <tp>
        <v>960774710370.00012</v>
        <stp/>
        <stp>##V3_BDPV12</stp>
        <stp>4204 JT Equity</stp>
        <stp>cur_mkt_cap</stp>
        <stp>[EXCEL SHORT CUT SHEETS.xlsx]MEMBERS!R563C35</stp>
        <tr r="AI563" s="1"/>
      </tp>
      <tp>
        <v>684478739205</v>
        <stp/>
        <stp>##V3_BDPV12</stp>
        <stp>4217 JT Equity</stp>
        <stp>cur_mkt_cap</stp>
        <stp>[EXCEL SHORT CUT SHEETS.xlsx]MEMBERS!R570C35</stp>
        <tr r="AI570" s="1"/>
      </tp>
      <tp>
        <v>483970729206</v>
        <stp/>
        <stp>##V3_BDPV12</stp>
        <stp>4202 JT Equity</stp>
        <stp>cur_mkt_cap</stp>
        <stp>[EXCEL SHORT CUT SHEETS.xlsx]MEMBERS!R561C35</stp>
        <tr r="AI561" s="1"/>
      </tp>
      <tp>
        <v>197635101536</v>
        <stp/>
        <stp>##V3_BDPV12</stp>
        <stp>4206 JT Equity</stp>
        <stp>cur_mkt_cap</stp>
        <stp>[EXCEL SHORT CUT SHEETS.xlsx]MEMBERS!R565C35</stp>
        <tr r="AI565" s="1"/>
      </tp>
      <tp>
        <v>165632199192</v>
        <stp/>
        <stp>##V3_BDPV12</stp>
        <stp>4203 JT Equity</stp>
        <stp>cur_mkt_cap</stp>
        <stp>[EXCEL SHORT CUT SHEETS.xlsx]MEMBERS!R562C35</stp>
        <tr r="AI562" s="1"/>
      </tp>
      <tp>
        <v>316258791704.00006</v>
        <stp/>
        <stp>##V3_BDPV12</stp>
        <stp>4205 JT Equity</stp>
        <stp>cur_mkt_cap</stp>
        <stp>[EXCEL SHORT CUT SHEETS.xlsx]MEMBERS!R564C35</stp>
        <tr r="AI564" s="1"/>
      </tp>
      <tp>
        <v>23958484000</v>
        <stp/>
        <stp>##V3_BDPV12</stp>
        <stp>4216 JT Equity</stp>
        <stp>cur_mkt_cap</stp>
        <stp>[EXCEL SHORT CUT SHEETS.xlsx]MEMBERS!R569C35</stp>
        <tr r="AI569" s="1"/>
      </tp>
      <tp>
        <v>42576059455.999992</v>
        <stp/>
        <stp>##V3_BDPV12</stp>
        <stp>4215 JT Equity</stp>
        <stp>cur_mkt_cap</stp>
        <stp>[EXCEL SHORT CUT SHEETS.xlsx]MEMBERS!R568C35</stp>
        <tr r="AI568" s="1"/>
      </tp>
      <tp>
        <v>88712996250</v>
        <stp/>
        <stp>##V3_BDPV12</stp>
        <stp>4212 JT Equity</stp>
        <stp>cur_mkt_cap</stp>
        <stp>[EXCEL SHORT CUT SHEETS.xlsx]MEMBERS!R567C35</stp>
        <tr r="AI567" s="1"/>
      </tp>
      <tp>
        <v>9350880000</v>
        <stp/>
        <stp>##V3_BDPV12</stp>
        <stp>4238 JT Equity</stp>
        <stp>cur_mkt_cap</stp>
        <stp>[EXCEL SHORT CUT SHEETS.xlsx]MEMBERS!R577C35</stp>
        <tr r="AI577" s="1"/>
      </tp>
      <tp>
        <v>16129501596</v>
        <stp/>
        <stp>##V3_BDPV12</stp>
        <stp>4231 JT Equity</stp>
        <stp>cur_mkt_cap</stp>
        <stp>[EXCEL SHORT CUT SHEETS.xlsx]MEMBERS!R576C35</stp>
        <tr r="AI576" s="1"/>
      </tp>
      <tp>
        <v>40118059124</v>
        <stp/>
        <stp>##V3_BDPV12</stp>
        <stp>4228 JT Equity</stp>
        <stp>cur_mkt_cap</stp>
        <stp>[EXCEL SHORT CUT SHEETS.xlsx]MEMBERS!R574C35</stp>
        <tr r="AI574" s="1"/>
      </tp>
      <tp>
        <v>33878629620</v>
        <stp/>
        <stp>##V3_BDPV12</stp>
        <stp>4229 JT Equity</stp>
        <stp>cur_mkt_cap</stp>
        <stp>[EXCEL SHORT CUT SHEETS.xlsx]MEMBERS!R575C35</stp>
        <tr r="AI575" s="1"/>
      </tp>
      <tp>
        <v>36825397183</v>
        <stp/>
        <stp>##V3_BDPV12</stp>
        <stp>4220 JT Equity</stp>
        <stp>cur_mkt_cap</stp>
        <stp>[EXCEL SHORT CUT SHEETS.xlsx]MEMBERS!R572C35</stp>
        <tr r="AI572" s="1"/>
      </tp>
      <tp>
        <v>35506528772</v>
        <stp/>
        <stp>##V3_BDPV12</stp>
        <stp>4221 JT Equity</stp>
        <stp>cur_mkt_cap</stp>
        <stp>[EXCEL SHORT CUT SHEETS.xlsx]MEMBERS!R573C35</stp>
        <tr r="AI573" s="1"/>
      </tp>
      <tp>
        <v>108036536800</v>
        <stp/>
        <stp>##V3_BDPV12</stp>
        <stp>4246 JT Equity</stp>
        <stp>cur_mkt_cap</stp>
        <stp>[EXCEL SHORT CUT SHEETS.xlsx]MEMBERS!R579C35</stp>
        <tr r="AI579" s="1"/>
      </tp>
      <tp>
        <v>7923018800</v>
        <stp/>
        <stp>##V3_BDPV12</stp>
        <stp>4245 JT Equity</stp>
        <stp>cur_mkt_cap</stp>
        <stp>[EXCEL SHORT CUT SHEETS.xlsx]MEMBERS!R578C35</stp>
        <tr r="AI578" s="1"/>
      </tp>
      <tp>
        <v>7402483944</v>
        <stp/>
        <stp>##V3_BDPV12</stp>
        <stp>4284 JT Equity</stp>
        <stp>cur_mkt_cap</stp>
        <stp>[EXCEL SHORT CUT SHEETS.xlsx]MEMBERS!R583C35</stp>
        <tr r="AI583" s="1"/>
      </tp>
      <tp>
        <v>8726200000</v>
        <stp/>
        <stp>##V3_BDPV12</stp>
        <stp>4286 JT Equity</stp>
        <stp>cur_mkt_cap</stp>
        <stp>[EXCEL SHORT CUT SHEETS.xlsx]MEMBERS!R584C35</stp>
        <tr r="AI584" s="1"/>
      </tp>
      <tp>
        <v>69652329056</v>
        <stp/>
        <stp>##V3_BDPV12</stp>
        <stp>4282 JT Equity</stp>
        <stp>cur_mkt_cap</stp>
        <stp>[EXCEL SHORT CUT SHEETS.xlsx]MEMBERS!R582C35</stp>
        <tr r="AI582" s="1"/>
      </tp>
      <tp>
        <v>9229059551.9999981</v>
        <stp/>
        <stp>##V3_BDPV12</stp>
        <stp>4299 JT Equity</stp>
        <stp>cur_mkt_cap</stp>
        <stp>[EXCEL SHORT CUT SHEETS.xlsx]MEMBERS!R587C35</stp>
        <tr r="AI587" s="1"/>
      </tp>
      <tp>
        <v>55206941400</v>
        <stp/>
        <stp>##V3_BDPV12</stp>
        <stp>4290 JT Equity</stp>
        <stp>cur_mkt_cap</stp>
        <stp>[EXCEL SHORT CUT SHEETS.xlsx]MEMBERS!R585C35</stp>
        <tr r="AI585" s="1"/>
      </tp>
      <tp>
        <v>16397160000</v>
        <stp/>
        <stp>##V3_BDPV12</stp>
        <stp>4295 JT Equity</stp>
        <stp>cur_mkt_cap</stp>
        <stp>[EXCEL SHORT CUT SHEETS.xlsx]MEMBERS!R586C35</stp>
        <tr r="AI586" s="1"/>
      </tp>
      <tp>
        <v>8957430832</v>
        <stp/>
        <stp>##V3_BDPV12</stp>
        <stp>4333 JT Equity</stp>
        <stp>cur_mkt_cap</stp>
        <stp>[EXCEL SHORT CUT SHEETS.xlsx]MEMBERS!R599C35</stp>
        <tr r="AI599" s="1"/>
      </tp>
      <tp>
        <v>13268279279.999998</v>
        <stp/>
        <stp>##V3_BDPV12</stp>
        <stp>4331 JT Equity</stp>
        <stp>cur_mkt_cap</stp>
        <stp>[EXCEL SHORT CUT SHEETS.xlsx]MEMBERS!R598C35</stp>
        <tr r="AI598" s="1"/>
      </tp>
      <tp>
        <v>4251847600</v>
        <stp/>
        <stp>##V3_BDPV12</stp>
        <stp>4320 JT Equity</stp>
        <stp>cur_mkt_cap</stp>
        <stp>[EXCEL SHORT CUT SHEETS.xlsx]MEMBERS!R594C35</stp>
        <tr r="AI594" s="1"/>
      </tp>
      <tp>
        <v>111159775000.00002</v>
        <stp/>
        <stp>##V3_BDPV12</stp>
        <stp>4321 JT Equity</stp>
        <stp>cur_mkt_cap</stp>
        <stp>[EXCEL SHORT CUT SHEETS.xlsx]MEMBERS!R595C35</stp>
        <tr r="AI595" s="1"/>
      </tp>
      <tp>
        <v>1713155400000.0002</v>
        <stp/>
        <stp>##V3_BDPV12</stp>
        <stp>4324 JT Equity</stp>
        <stp>cur_mkt_cap</stp>
        <stp>[EXCEL SHORT CUT SHEETS.xlsx]MEMBERS!R596C35</stp>
        <tr r="AI596" s="1"/>
      </tp>
      <tp>
        <v>44299835999.999992</v>
        <stp/>
        <stp>##V3_BDPV12</stp>
        <stp>4326 JT Equity</stp>
        <stp>cur_mkt_cap</stp>
        <stp>[EXCEL SHORT CUT SHEETS.xlsx]MEMBERS!R597C35</stp>
        <tr r="AI597" s="1"/>
      </tp>
      <tp>
        <v>1033560000000</v>
        <stp/>
        <stp>##V3_BDPV12</stp>
        <stp>4307 JT Equity</stp>
        <stp>cur_mkt_cap</stp>
        <stp>[EXCEL SHORT CUT SHEETS.xlsx]MEMBERS!R589C35</stp>
        <tr r="AI589" s="1"/>
      </tp>
      <tp>
        <v>21753278064</v>
        <stp/>
        <stp>##V3_BDPV12</stp>
        <stp>4318 JT Equity</stp>
        <stp>cur_mkt_cap</stp>
        <stp>[EXCEL SHORT CUT SHEETS.xlsx]MEMBERS!R592C35</stp>
        <tr r="AI592" s="1"/>
      </tp>
      <tp>
        <v>4237416000</v>
        <stp/>
        <stp>##V3_BDPV12</stp>
        <stp>4319 JT Equity</stp>
        <stp>cur_mkt_cap</stp>
        <stp>[EXCEL SHORT CUT SHEETS.xlsx]MEMBERS!R593C35</stp>
        <tr r="AI593" s="1"/>
      </tp>
      <tp>
        <v>36353111039.999992</v>
        <stp/>
        <stp>##V3_BDPV12</stp>
        <stp>4301 JT Equity</stp>
        <stp>cur_mkt_cap</stp>
        <stp>[EXCEL SHORT CUT SHEETS.xlsx]MEMBERS!R588C35</stp>
        <tr r="AI588" s="1"/>
      </tp>
      <tp>
        <v>25563600000</v>
        <stp/>
        <stp>##V3_BDPV12</stp>
        <stp>4312 JT Equity</stp>
        <stp>cur_mkt_cap</stp>
        <stp>[EXCEL SHORT CUT SHEETS.xlsx]MEMBERS!R591C35</stp>
        <tr r="AI591" s="1"/>
      </tp>
      <tp>
        <v>21238382200</v>
        <stp/>
        <stp>##V3_BDPV12</stp>
        <stp>4310 JT Equity</stp>
        <stp>cur_mkt_cap</stp>
        <stp>[EXCEL SHORT CUT SHEETS.xlsx]MEMBERS!R590C35</stp>
        <tr r="AI590" s="1"/>
      </tp>
      <tp>
        <v>433773139431.00006</v>
        <stp/>
        <stp>##V3_BDPV12</stp>
        <stp>4088 JT Equity</stp>
        <stp>cur_mkt_cap</stp>
        <stp>[EXCEL SHORT CUT SHEETS.xlsx]MEMBERS!R540C35</stp>
        <tr r="AI540" s="1"/>
      </tp>
      <tp>
        <v>69794506591.999985</v>
        <stp/>
        <stp>##V3_BDPV12</stp>
        <stp>4099 JT Equity</stp>
        <stp>cur_mkt_cap</stp>
        <stp>[EXCEL SHORT CUT SHEETS.xlsx]MEMBERS!R546C35</stp>
        <tr r="AI546" s="1"/>
      </tp>
      <tp>
        <v>5813043072</v>
        <stp/>
        <stp>##V3_BDPV12</stp>
        <stp>4098 JT Equity</stp>
        <stp>cur_mkt_cap</stp>
        <stp>[EXCEL SHORT CUT SHEETS.xlsx]MEMBERS!R545C35</stp>
        <tr r="AI545" s="1"/>
      </tp>
      <tp>
        <v>186176751696</v>
        <stp/>
        <stp>##V3_BDPV12</stp>
        <stp>4095 JT Equity</stp>
        <stp>cur_mkt_cap</stp>
        <stp>[EXCEL SHORT CUT SHEETS.xlsx]MEMBERS!R543C35</stp>
        <tr r="AI543" s="1"/>
      </tp>
      <tp>
        <v>42461229864</v>
        <stp/>
        <stp>##V3_BDPV12</stp>
        <stp>4097 JT Equity</stp>
        <stp>cur_mkt_cap</stp>
        <stp>[EXCEL SHORT CUT SHEETS.xlsx]MEMBERS!R544C35</stp>
        <tr r="AI544" s="1"/>
      </tp>
      <tp>
        <v>621055128258</v>
        <stp/>
        <stp>##V3_BDPV12</stp>
        <stp>4091 JT Equity</stp>
        <stp>cur_mkt_cap</stp>
        <stp>[EXCEL SHORT CUT SHEETS.xlsx]MEMBERS!R541C35</stp>
        <tr r="AI541" s="1"/>
      </tp>
      <tp>
        <v>21503888955.000004</v>
        <stp/>
        <stp>##V3_BDPV12</stp>
        <stp>4092 JT Equity</stp>
        <stp>cur_mkt_cap</stp>
        <stp>[EXCEL SHORT CUT SHEETS.xlsx]MEMBERS!R542C35</stp>
        <tr r="AI542" s="1"/>
      </tp>
      <tp>
        <v>113812755000</v>
        <stp/>
        <stp>##V3_BDPV12</stp>
        <stp>4368 JT Equity</stp>
        <stp>cur_mkt_cap</stp>
        <stp>[EXCEL SHORT CUT SHEETS.xlsx]MEMBERS!R607C35</stp>
        <tr r="AI607" s="1"/>
      </tp>
      <tp>
        <v>646260940528</v>
        <stp/>
        <stp>##V3_BDPV12</stp>
        <stp>4042 JT Equity</stp>
        <stp>cur_mkt_cap</stp>
        <stp>[EXCEL SHORT CUT SHEETS.xlsx]MEMBERS!R529C35</stp>
        <tr r="AI529" s="1"/>
      </tp>
      <tp>
        <v>102875749635</v>
        <stp/>
        <stp>##V3_BDPV12</stp>
        <stp>4041 JT Equity</stp>
        <stp>cur_mkt_cap</stp>
        <stp>[EXCEL SHORT CUT SHEETS.xlsx]MEMBERS!R528C35</stp>
        <tr r="AI528" s="1"/>
      </tp>
      <tp>
        <v>23976962415</v>
        <stp/>
        <stp>##V3_BDPV12</stp>
        <stp>4362 JT Equity</stp>
        <stp>cur_mkt_cap</stp>
        <stp>[EXCEL SHORT CUT SHEETS.xlsx]MEMBERS!R606C35</stp>
        <tr r="AI606" s="1"/>
      </tp>
      <tp>
        <v>168295281224.99997</v>
        <stp/>
        <stp>##V3_BDPV12</stp>
        <stp>4045 JT Equity</stp>
        <stp>cur_mkt_cap</stp>
        <stp>[EXCEL SHORT CUT SHEETS.xlsx]MEMBERS!R532C35</stp>
        <tr r="AI532" s="1"/>
      </tp>
      <tp>
        <v>117324466350</v>
        <stp/>
        <stp>##V3_BDPV12</stp>
        <stp>4044 JT Equity</stp>
        <stp>cur_mkt_cap</stp>
        <stp>[EXCEL SHORT CUT SHEETS.xlsx]MEMBERS!R531C35</stp>
        <tr r="AI531" s="1"/>
      </tp>
      <tp>
        <v>55662292158</v>
        <stp/>
        <stp>##V3_BDPV12</stp>
        <stp>4046 JT Equity</stp>
        <stp>cur_mkt_cap</stp>
        <stp>[EXCEL SHORT CUT SHEETS.xlsx]MEMBERS!R533C35</stp>
        <tr r="AI533" s="1"/>
      </tp>
      <tp>
        <v>203159359956</v>
        <stp/>
        <stp>##V3_BDPV12</stp>
        <stp>4043 JT Equity</stp>
        <stp>cur_mkt_cap</stp>
        <stp>[EXCEL SHORT CUT SHEETS.xlsx]MEMBERS!R530C35</stp>
        <tr r="AI530" s="1"/>
      </tp>
      <tp>
        <v>68709983700</v>
        <stp/>
        <stp>##V3_BDPV12</stp>
        <stp>4047 JT Equity</stp>
        <stp>cur_mkt_cap</stp>
        <stp>[EXCEL SHORT CUT SHEETS.xlsx]MEMBERS!R534C35</stp>
        <tr r="AI534" s="1"/>
      </tp>
      <tp>
        <v>20657532000</v>
        <stp/>
        <stp>##V3_BDPV12</stp>
        <stp>4344 JT Equity</stp>
        <stp>cur_mkt_cap</stp>
        <stp>[EXCEL SHORT CUT SHEETS.xlsx]MEMBERS!R602C35</stp>
        <tr r="AI602" s="1"/>
      </tp>
      <tp>
        <v>17292800000</v>
        <stp/>
        <stp>##V3_BDPV12</stp>
        <stp>4345 JT Equity</stp>
        <stp>cur_mkt_cap</stp>
        <stp>[EXCEL SHORT CUT SHEETS.xlsx]MEMBERS!R603C35</stp>
        <tr r="AI603" s="1"/>
      </tp>
      <tp>
        <v>61211426625</v>
        <stp/>
        <stp>##V3_BDPV12</stp>
        <stp>4343 JT Equity</stp>
        <stp>cur_mkt_cap</stp>
        <stp>[EXCEL SHORT CUT SHEETS.xlsx]MEMBERS!R601C35</stp>
        <tr r="AI601" s="1"/>
      </tp>
      <tp>
        <v>20844796560</v>
        <stp/>
        <stp>##V3_BDPV12</stp>
        <stp>4346 JT Equity</stp>
        <stp>cur_mkt_cap</stp>
        <stp>[EXCEL SHORT CUT SHEETS.xlsx]MEMBERS!R604C35</stp>
        <tr r="AI604" s="1"/>
      </tp>
      <tp>
        <v>43340037867</v>
        <stp/>
        <stp>##V3_BDPV12</stp>
        <stp>4078 JT Equity</stp>
        <stp>cur_mkt_cap</stp>
        <stp>[EXCEL SHORT CUT SHEETS.xlsx]MEMBERS!R539C35</stp>
        <tr r="AI539" s="1"/>
      </tp>
      <tp>
        <v>13192387978</v>
        <stp/>
        <stp>##V3_BDPV12</stp>
        <stp>4064 JT Equity</stp>
        <stp>cur_mkt_cap</stp>
        <stp>[EXCEL SHORT CUT SHEETS.xlsx]MEMBERS!R538C35</stp>
        <tr r="AI538" s="1"/>
      </tp>
      <tp>
        <v>13151424000</v>
        <stp/>
        <stp>##V3_BDPV12</stp>
        <stp>4350 JT Equity</stp>
        <stp>cur_mkt_cap</stp>
        <stp>[EXCEL SHORT CUT SHEETS.xlsx]MEMBERS!R605C35</stp>
        <tr r="AI605" s="1"/>
      </tp>
      <tp>
        <v>284697967931</v>
        <stp/>
        <stp>##V3_BDPV12</stp>
        <stp>4061 JT Equity</stp>
        <stp>cur_mkt_cap</stp>
        <stp>[EXCEL SHORT CUT SHEETS.xlsx]MEMBERS!R535C35</stp>
        <tr r="AI535" s="1"/>
      </tp>
      <tp>
        <v>271720014452.99997</v>
        <stp/>
        <stp>##V3_BDPV12</stp>
        <stp>4062 JT Equity</stp>
        <stp>cur_mkt_cap</stp>
        <stp>[EXCEL SHORT CUT SHEETS.xlsx]MEMBERS!R536C35</stp>
        <tr r="AI536" s="1"/>
      </tp>
      <tp>
        <v>4274831513849.0005</v>
        <stp/>
        <stp>##V3_BDPV12</stp>
        <stp>4063 JT Equity</stp>
        <stp>cur_mkt_cap</stp>
        <stp>[EXCEL SHORT CUT SHEETS.xlsx]MEMBERS!R537C35</stp>
        <tr r="AI537" s="1"/>
      </tp>
      <tp>
        <v>42550598025</v>
        <stp/>
        <stp>##V3_BDPV12</stp>
        <stp>4337 JT Equity</stp>
        <stp>cur_mkt_cap</stp>
        <stp>[EXCEL SHORT CUT SHEETS.xlsx]MEMBERS!R600C35</stp>
        <tr r="AI600" s="1"/>
      </tp>
      <tp>
        <v>44624257015</v>
        <stp/>
        <stp>##V3_BDPV12</stp>
        <stp>4028 JT Equity</stp>
        <stp>cur_mkt_cap</stp>
        <stp>[EXCEL SHORT CUT SHEETS.xlsx]MEMBERS!R525C35</stp>
        <tr r="AI525" s="1"/>
      </tp>
      <tp>
        <v>22417283951.999996</v>
        <stp/>
        <stp>##V3_BDPV12</stp>
        <stp>4025 JT Equity</stp>
        <stp>cur_mkt_cap</stp>
        <stp>[EXCEL SHORT CUT SHEETS.xlsx]MEMBERS!R523C35</stp>
        <tr r="AI523" s="1"/>
      </tp>
      <tp>
        <v>11519095510</v>
        <stp/>
        <stp>##V3_BDPV12</stp>
        <stp>4022 JT Equity</stp>
        <stp>cur_mkt_cap</stp>
        <stp>[EXCEL SHORT CUT SHEETS.xlsx]MEMBERS!R521C35</stp>
        <tr r="AI521" s="1"/>
      </tp>
      <tp>
        <v>37234471472.000008</v>
        <stp/>
        <stp>##V3_BDPV12</stp>
        <stp>4027 JT Equity</stp>
        <stp>cur_mkt_cap</stp>
        <stp>[EXCEL SHORT CUT SHEETS.xlsx]MEMBERS!R524C35</stp>
        <tr r="AI524" s="1"/>
      </tp>
      <tp>
        <v>608300000000</v>
        <stp/>
        <stp>##V3_BDPV12</stp>
        <stp>4021 JT Equity</stp>
        <stp>cur_mkt_cap</stp>
        <stp>[EXCEL SHORT CUT SHEETS.xlsx]MEMBERS!R520C35</stp>
        <tr r="AI520" s="1"/>
      </tp>
      <tp>
        <v>89479320750</v>
        <stp/>
        <stp>##V3_BDPV12</stp>
        <stp>4023 JT Equity</stp>
        <stp>cur_mkt_cap</stp>
        <stp>[EXCEL SHORT CUT SHEETS.xlsx]MEMBERS!R522C35</stp>
        <tr r="AI522" s="1"/>
      </tp>
      <tp>
        <v>1056174660926</v>
        <stp/>
        <stp>##V3_BDPV12</stp>
        <stp>4005 JT Equity</stp>
        <stp>cur_mkt_cap</stp>
        <stp>[EXCEL SHORT CUT SHEETS.xlsx]MEMBERS!R518C35</stp>
        <tr r="AI518" s="1"/>
      </tp>
      <tp>
        <v>12194023200</v>
        <stp/>
        <stp>##V3_BDPV12</stp>
        <stp>4031 JT Equity</stp>
        <stp>cur_mkt_cap</stp>
        <stp>[EXCEL SHORT CUT SHEETS.xlsx]MEMBERS!R526C35</stp>
        <tr r="AI526" s="1"/>
      </tp>
      <tp>
        <v>27683244780</v>
        <stp/>
        <stp>##V3_BDPV12</stp>
        <stp>4033 JT Equity</stp>
        <stp>cur_mkt_cap</stp>
        <stp>[EXCEL SHORT CUT SHEETS.xlsx]MEMBERS!R527C35</stp>
        <tr r="AI527" s="1"/>
      </tp>
      <tp>
        <v>295679801699.99994</v>
        <stp/>
        <stp>##V3_BDPV12</stp>
        <stp>4004 JT Equity</stp>
        <stp>cur_mkt_cap</stp>
        <stp>[EXCEL SHORT CUT SHEETS.xlsx]MEMBERS!R517C35</stp>
        <tr r="AI517" s="1"/>
      </tp>
      <tp>
        <v>67629174799.999992</v>
        <stp/>
        <stp>##V3_BDPV12</stp>
        <stp>4008 JT Equity</stp>
        <stp>cur_mkt_cap</stp>
        <stp>[EXCEL SHORT CUT SHEETS.xlsx]MEMBERS!R519C35</stp>
        <tr r="AI519" s="1"/>
      </tp>
      <tp>
        <v>49868935800</v>
        <stp/>
        <stp>##V3_BDPV12</stp>
        <stp>4189 JT Equity</stp>
        <stp>cur_mkt_cap</stp>
        <stp>[EXCEL SHORT CUT SHEETS.xlsx]MEMBERS!R560C35</stp>
        <tr r="AI560" s="1"/>
      </tp>
      <tp>
        <v>21222305986</v>
        <stp/>
        <stp>##V3_BDPV12</stp>
        <stp>4187 JT Equity</stp>
        <stp>cur_mkt_cap</stp>
        <stp>[EXCEL SHORT CUT SHEETS.xlsx]MEMBERS!R558C35</stp>
        <tr r="AI558" s="1"/>
      </tp>
      <tp>
        <v>571229727237</v>
        <stp/>
        <stp>##V3_BDPV12</stp>
        <stp>4182 JT Equity</stp>
        <stp>cur_mkt_cap</stp>
        <stp>[EXCEL SHORT CUT SHEETS.xlsx]MEMBERS!R554C35</stp>
        <tr r="AI554" s="1"/>
      </tp>
      <tp>
        <v>559044981572</v>
        <stp/>
        <stp>##V3_BDPV12</stp>
        <stp>4183 JT Equity</stp>
        <stp>cur_mkt_cap</stp>
        <stp>[EXCEL SHORT CUT SHEETS.xlsx]MEMBERS!R555C35</stp>
        <tr r="AI555" s="1"/>
      </tp>
      <tp>
        <v>471365426325</v>
        <stp/>
        <stp>##V3_BDPV12</stp>
        <stp>4185 JT Equity</stp>
        <stp>cur_mkt_cap</stp>
        <stp>[EXCEL SHORT CUT SHEETS.xlsx]MEMBERS!R556C35</stp>
        <tr r="AI556" s="1"/>
      </tp>
      <tp>
        <v>171154500000</v>
        <stp/>
        <stp>##V3_BDPV12</stp>
        <stp>4186 JT Equity</stp>
        <stp>cur_mkt_cap</stp>
        <stp>[EXCEL SHORT CUT SHEETS.xlsx]MEMBERS!R557C35</stp>
        <tr r="AI557" s="1"/>
      </tp>
      <tp>
        <v>1289081361970.5999</v>
        <stp/>
        <stp>##V3_BDPV12</stp>
        <stp>4188 JT Equity</stp>
        <stp>cur_mkt_cap</stp>
        <stp>[EXCEL SHORT CUT SHEETS.xlsx]MEMBERS!R559C35</stp>
        <tr r="AI559" s="1"/>
      </tp>
      <tp>
        <v>315700000000</v>
        <stp/>
        <stp>##V3_BDPV12</stp>
        <stp>4118 JT Equity</stp>
        <stp>cur_mkt_cap</stp>
        <stp>[EXCEL SHORT CUT SHEETS.xlsx]MEMBERS!R552C35</stp>
        <tr r="AI552" s="1"/>
      </tp>
      <tp>
        <v>17382697770.000004</v>
        <stp/>
        <stp>##V3_BDPV12</stp>
        <stp>4100 JT Equity</stp>
        <stp>cur_mkt_cap</stp>
        <stp>[EXCEL SHORT CUT SHEETS.xlsx]MEMBERS!R547C35</stp>
        <tr r="AI547" s="1"/>
      </tp>
      <tp>
        <v>68310116636.000008</v>
        <stp/>
        <stp>##V3_BDPV12</stp>
        <stp>4116 JT Equity</stp>
        <stp>cur_mkt_cap</stp>
        <stp>[EXCEL SHORT CUT SHEETS.xlsx]MEMBERS!R551C35</stp>
        <tr r="AI551" s="1"/>
      </tp>
      <tp>
        <v>303144000000</v>
        <stp/>
        <stp>##V3_BDPV12</stp>
        <stp>4114 JT Equity</stp>
        <stp>cur_mkt_cap</stp>
        <stp>[EXCEL SHORT CUT SHEETS.xlsx]MEMBERS!R550C35</stp>
        <tr r="AI550" s="1"/>
      </tp>
      <tp>
        <v>44367544320</v>
        <stp/>
        <stp>##V3_BDPV12</stp>
        <stp>4109 JT Equity</stp>
        <stp>cur_mkt_cap</stp>
        <stp>[EXCEL SHORT CUT SHEETS.xlsx]MEMBERS!R548C35</stp>
        <tr r="AI548" s="1"/>
      </tp>
      <tp>
        <v>30373550860.000004</v>
        <stp/>
        <stp>##V3_BDPV12</stp>
        <stp>4112 JT Equity</stp>
        <stp>cur_mkt_cap</stp>
        <stp>[EXCEL SHORT CUT SHEETS.xlsx]MEMBERS!R549C35</stp>
        <tr r="AI549" s="1"/>
      </tp>
      <tp>
        <v>946009513755.00012</v>
        <stp/>
        <stp>##V3_BDPV12</stp>
        <stp>4151 JT Equity</stp>
        <stp>cur_mkt_cap</stp>
        <stp>[EXCEL SHORT CUT SHEETS.xlsx]MEMBERS!R553C35</stp>
        <tr r="AI553" s="1"/>
      </tp>
      <tp>
        <v>194153420499.99997</v>
        <stp/>
        <stp>##V3_BDPV12</stp>
        <stp>3880 JT Equity</stp>
        <stp>cur_mkt_cap</stp>
        <stp>[EXCEL SHORT CUT SHEETS.xlsx]MEMBERS!R505C35</stp>
        <tr r="AI505" s="1"/>
      </tp>
      <tp>
        <v>6144296303.999999</v>
        <stp/>
        <stp>##V3_BDPV12</stp>
        <stp>3896 JT Equity</stp>
        <stp>cur_mkt_cap</stp>
        <stp>[EXCEL SHORT CUT SHEETS.xlsx]MEMBERS!R506C35</stp>
        <tr r="AI506" s="1"/>
      </tp>
      <tp>
        <v>156947860500</v>
        <stp/>
        <stp>##V3_BDPV12</stp>
        <stp>3865 JT Equity</stp>
        <stp>cur_mkt_cap</stp>
        <stp>[EXCEL SHORT CUT SHEETS.xlsx]MEMBERS!R502C35</stp>
        <tr r="AI502" s="1"/>
      </tp>
      <tp>
        <v>26173442811.999996</v>
        <stp/>
        <stp>##V3_BDPV12</stp>
        <stp>3864 JT Equity</stp>
        <stp>cur_mkt_cap</stp>
        <stp>[EXCEL SHORT CUT SHEETS.xlsx]MEMBERS!R501C35</stp>
        <tr r="AI501" s="1"/>
      </tp>
      <tp>
        <v>230649705728</v>
        <stp/>
        <stp>##V3_BDPV12</stp>
        <stp>3863 JT Equity</stp>
        <stp>cur_mkt_cap</stp>
        <stp>[EXCEL SHORT CUT SHEETS.xlsx]MEMBERS!R500C35</stp>
        <tr r="AI500" s="1"/>
      </tp>
      <tp>
        <v>12986757750</v>
        <stp/>
        <stp>##V3_BDPV12</stp>
        <stp>3878 JT Equity</stp>
        <stp>cur_mkt_cap</stp>
        <stp>[EXCEL SHORT CUT SHEETS.xlsx]MEMBERS!R504C35</stp>
        <tr r="AI504" s="1"/>
      </tp>
      <tp>
        <v>32585439452.000004</v>
        <stp/>
        <stp>##V3_BDPV12</stp>
        <stp>3877 JT Equity</stp>
        <stp>cur_mkt_cap</stp>
        <stp>[EXCEL SHORT CUT SHEETS.xlsx]MEMBERS!R503C35</stp>
        <tr r="AI503" s="1"/>
      </tp>
      <tp>
        <v>527478544840</v>
        <stp/>
        <stp>##V3_BDPV12</stp>
        <stp>3861 JT Equity</stp>
        <stp>cur_mkt_cap</stp>
        <stp>[EXCEL SHORT CUT SHEETS.xlsx]MEMBERS!R499C35</stp>
        <tr r="AI499" s="1"/>
      </tp>
      <tp>
        <v>7885232800</v>
        <stp/>
        <stp>##V3_BDPV12</stp>
        <stp>3852 JT Equity</stp>
        <stp>cur_mkt_cap</stp>
        <stp>[EXCEL SHORT CUT SHEETS.xlsx]MEMBERS!R498C35</stp>
        <tr r="AI498" s="1"/>
      </tp>
      <tp>
        <v>22454026000</v>
        <stp/>
        <stp>##V3_BDPV12</stp>
        <stp>3843 JT Equity</stp>
        <stp>cur_mkt_cap</stp>
        <stp>[EXCEL SHORT CUT SHEETS.xlsx]MEMBERS!R496C35</stp>
        <tr r="AI496" s="1"/>
      </tp>
      <tp>
        <v>19007055000</v>
        <stp/>
        <stp>##V3_BDPV12</stp>
        <stp>3844 JT Equity</stp>
        <stp>cur_mkt_cap</stp>
        <stp>[EXCEL SHORT CUT SHEETS.xlsx]MEMBERS!R497C35</stp>
        <tr r="AI497" s="1"/>
      </tp>
      <tp>
        <v>12174913920</v>
        <stp/>
        <stp>##V3_BDPV12</stp>
        <stp>3837 JT Equity</stp>
        <stp>cur_mkt_cap</stp>
        <stp>[EXCEL SHORT CUT SHEETS.xlsx]MEMBERS!R495C35</stp>
        <tr r="AI495" s="1"/>
      </tp>
      <tp>
        <v>16736000000</v>
        <stp/>
        <stp>##V3_BDPV12</stp>
        <stp>3834 JT Equity</stp>
        <stp>cur_mkt_cap</stp>
        <stp>[EXCEL SHORT CUT SHEETS.xlsx]MEMBERS!R494C35</stp>
        <tr r="AI494" s="1"/>
      </tp>
      <tp>
        <v>3750038400</v>
        <stp/>
        <stp>##V3_BDPV12</stp>
        <stp>3826 JT Equity</stp>
        <stp>cur_mkt_cap</stp>
        <stp>[EXCEL SHORT CUT SHEETS.xlsx]MEMBERS!R493C35</stp>
        <tr r="AI493" s="1"/>
      </tp>
      <tp>
        <v>10741380000</v>
        <stp/>
        <stp>##V3_BDPV12</stp>
        <stp>3822 JT Equity</stp>
        <stp>cur_mkt_cap</stp>
        <stp>[EXCEL SHORT CUT SHEETS.xlsx]MEMBERS!R492C35</stp>
        <tr r="AI492" s="1"/>
      </tp>
      <tp>
        <v>42138600000</v>
        <stp/>
        <stp>##V3_BDPV12</stp>
        <stp>3817 JT Equity</stp>
        <stp>cur_mkt_cap</stp>
        <stp>[EXCEL SHORT CUT SHEETS.xlsx]MEMBERS!R491C35</stp>
        <tr r="AI491" s="1"/>
      </tp>
      <tp>
        <v>20684948374</v>
        <stp/>
        <stp>##V3_BDPV12</stp>
        <stp>3975 JT Equity</stp>
        <stp>cur_mkt_cap</stp>
        <stp>[EXCEL SHORT CUT SHEETS.xlsx]MEMBERS!R516C35</stp>
        <tr r="AI516" s="1"/>
      </tp>
      <tp>
        <v>60993499999.999992</v>
        <stp/>
        <stp>##V3_BDPV12</stp>
        <stp>3950 JT Equity</stp>
        <stp>cur_mkt_cap</stp>
        <stp>[EXCEL SHORT CUT SHEETS.xlsx]MEMBERS!R515C35</stp>
        <tr r="AI515" s="1"/>
      </tp>
      <tp>
        <v>176999586937</v>
        <stp/>
        <stp>##V3_BDPV12</stp>
        <stp>3941 JT Equity</stp>
        <stp>cur_mkt_cap</stp>
        <stp>[EXCEL SHORT CUT SHEETS.xlsx]MEMBERS!R513C35</stp>
        <tr r="AI513" s="1"/>
      </tp>
      <tp>
        <v>32590542754</v>
        <stp/>
        <stp>##V3_BDPV12</stp>
        <stp>3946 JT Equity</stp>
        <stp>cur_mkt_cap</stp>
        <stp>[EXCEL SHORT CUT SHEETS.xlsx]MEMBERS!R514C35</stp>
        <tr r="AI514" s="1"/>
      </tp>
      <tp>
        <v>778547412500</v>
        <stp/>
        <stp>##V3_BDPV12</stp>
        <stp>3938 JT Equity</stp>
        <stp>cur_mkt_cap</stp>
        <stp>[EXCEL SHORT CUT SHEETS.xlsx]MEMBERS!R512C35</stp>
        <tr r="AI512" s="1"/>
      </tp>
      <tp>
        <v>5503859200</v>
        <stp/>
        <stp>##V3_BDPV12</stp>
        <stp>3920 JT Equity</stp>
        <stp>cur_mkt_cap</stp>
        <stp>[EXCEL SHORT CUT SHEETS.xlsx]MEMBERS!R511C35</stp>
        <tr r="AI511" s="1"/>
      </tp>
      <tp>
        <v>38767106000</v>
        <stp/>
        <stp>##V3_BDPV12</stp>
        <stp>3903 JT Equity</stp>
        <stp>cur_mkt_cap</stp>
        <stp>[EXCEL SHORT CUT SHEETS.xlsx]MEMBERS!R508C35</stp>
        <tr r="AI508" s="1"/>
      </tp>
      <tp>
        <v>9025833024</v>
        <stp/>
        <stp>##V3_BDPV12</stp>
        <stp>3919 JT Equity</stp>
        <stp>cur_mkt_cap</stp>
        <stp>[EXCEL SHORT CUT SHEETS.xlsx]MEMBERS!R510C35</stp>
        <tr r="AI510" s="1"/>
      </tp>
      <tp>
        <v>27129763200</v>
        <stp/>
        <stp>##V3_BDPV12</stp>
        <stp>3902 JT Equity</stp>
        <stp>cur_mkt_cap</stp>
        <stp>[EXCEL SHORT CUT SHEETS.xlsx]MEMBERS!R507C35</stp>
        <tr r="AI507" s="1"/>
      </tp>
      <tp>
        <v>10528628600</v>
        <stp/>
        <stp>##V3_BDPV12</stp>
        <stp>3918 JT Equity</stp>
        <stp>cur_mkt_cap</stp>
        <stp>[EXCEL SHORT CUT SHEETS.xlsx]MEMBERS!R509C35</stp>
        <tr r="AI509" s="1"/>
      </tp>
      <tp>
        <v>246307815000</v>
        <stp/>
        <stp>##V3_BDPV12</stp>
        <stp>3769 JT Equity</stp>
        <stp>cur_mkt_cap</stp>
        <stp>[EXCEL SHORT CUT SHEETS.xlsx]MEMBERS!R486C35</stp>
        <tr r="AI486" s="1"/>
      </tp>
      <tp>
        <v>31741294400</v>
        <stp/>
        <stp>##V3_BDPV12</stp>
        <stp>3762 JT Equity</stp>
        <stp>cur_mkt_cap</stp>
        <stp>[EXCEL SHORT CUT SHEETS.xlsx]MEMBERS!R484C35</stp>
        <tr r="AI484" s="1"/>
      </tp>
      <tp>
        <v>240882099480</v>
        <stp/>
        <stp>##V3_BDPV12</stp>
        <stp>3765 JT Equity</stp>
        <stp>cur_mkt_cap</stp>
        <stp>[EXCEL SHORT CUT SHEETS.xlsx]MEMBERS!R485C35</stp>
        <tr r="AI485" s="1"/>
      </tp>
      <tp>
        <v>94263605199.999985</v>
        <stp/>
        <stp>##V3_BDPV12</stp>
        <stp>3774 JT Equity</stp>
        <stp>cur_mkt_cap</stp>
        <stp>[EXCEL SHORT CUT SHEETS.xlsx]MEMBERS!R488C35</stp>
        <tr r="AI488" s="1"/>
      </tp>
      <tp>
        <v>6211205000</v>
        <stp/>
        <stp>##V3_BDPV12</stp>
        <stp>3770 JT Equity</stp>
        <stp>cur_mkt_cap</stp>
        <stp>[EXCEL SHORT CUT SHEETS.xlsx]MEMBERS!R487C35</stp>
        <tr r="AI487" s="1"/>
      </tp>
      <tp>
        <v>39500435200</v>
        <stp/>
        <stp>##V3_BDPV12</stp>
        <stp>3778 JT Equity</stp>
        <stp>cur_mkt_cap</stp>
        <stp>[EXCEL SHORT CUT SHEETS.xlsx]MEMBERS!R489C35</stp>
        <tr r="AI489" s="1"/>
      </tp>
      <tp>
        <v>17249403600</v>
        <stp/>
        <stp>##V3_BDPV12</stp>
        <stp>3756 JT Equity</stp>
        <stp>cur_mkt_cap</stp>
        <stp>[EXCEL SHORT CUT SHEETS.xlsx]MEMBERS!R483C35</stp>
        <tr r="AI483" s="1"/>
      </tp>
      <tp>
        <v>11254722160</v>
        <stp/>
        <stp>##V3_BDPV12</stp>
        <stp>3751 JT Equity</stp>
        <stp>cur_mkt_cap</stp>
        <stp>[EXCEL SHORT CUT SHEETS.xlsx]MEMBERS!R482C35</stp>
        <tr r="AI482" s="1"/>
      </tp>
      <tp>
        <v>15426077600</v>
        <stp/>
        <stp>##V3_BDPV12</stp>
        <stp>3724 JT Equity</stp>
        <stp>cur_mkt_cap</stp>
        <stp>[EXCEL SHORT CUT SHEETS.xlsx]MEMBERS!R480C35</stp>
        <tr r="AI480" s="1"/>
      </tp>
      <tp>
        <v>119211229800</v>
        <stp/>
        <stp>##V3_BDPV12</stp>
        <stp>3098 JT Equity</stp>
        <stp>cur_mkt_cap</stp>
        <stp>[EXCEL SHORT CUT SHEETS.xlsx]MEMBERS!R324C35</stp>
        <tr r="AI324" s="1"/>
      </tp>
      <tp>
        <v>541020249226.00006</v>
        <stp/>
        <stp>##V3_BDPV12</stp>
        <stp>3099 JT Equity</stp>
        <stp>cur_mkt_cap</stp>
        <stp>[EXCEL SHORT CUT SHEETS.xlsx]MEMBERS!R325C35</stp>
        <tr r="AI325" s="1"/>
      </tp>
      <tp>
        <v>145970604000</v>
        <stp/>
        <stp>##V3_BDPV12</stp>
        <stp>3738 JT Equity</stp>
        <stp>cur_mkt_cap</stp>
        <stp>[EXCEL SHORT CUT SHEETS.xlsx]MEMBERS!R481C35</stp>
        <tr r="AI481" s="1"/>
      </tp>
      <tp>
        <v>27506023560</v>
        <stp/>
        <stp>##V3_BDPV12</stp>
        <stp>3097 JT Equity</stp>
        <stp>cur_mkt_cap</stp>
        <stp>[EXCEL SHORT CUT SHEETS.xlsx]MEMBERS!R323C35</stp>
        <tr r="AI323" s="1"/>
      </tp>
      <tp>
        <v>790408084800</v>
        <stp/>
        <stp>##V3_BDPV12</stp>
        <stp>3092 JT Equity</stp>
        <stp>cur_mkt_cap</stp>
        <stp>[EXCEL SHORT CUT SHEETS.xlsx]MEMBERS!R321C35</stp>
        <tr r="AI321" s="1"/>
      </tp>
      <tp>
        <v>41881753200</v>
        <stp/>
        <stp>##V3_BDPV12</stp>
        <stp>3091 JT Equity</stp>
        <stp>cur_mkt_cap</stp>
        <stp>[EXCEL SHORT CUT SHEETS.xlsx]MEMBERS!R320C35</stp>
        <tr r="AI320" s="1"/>
      </tp>
      <tp>
        <v>9328204000</v>
        <stp/>
        <stp>##V3_BDPV12</stp>
        <stp>3093 JT Equity</stp>
        <stp>cur_mkt_cap</stp>
        <stp>[EXCEL SHORT CUT SHEETS.xlsx]MEMBERS!R322C35</stp>
        <tr r="AI322" s="1"/>
      </tp>
      <tp>
        <v>112556108464</v>
        <stp/>
        <stp>##V3_BDPV12</stp>
        <stp>3087 JT Equity</stp>
        <stp>cur_mkt_cap</stp>
        <stp>[EXCEL SHORT CUT SHEETS.xlsx]MEMBERS!R318C35</stp>
        <tr r="AI318" s="1"/>
      </tp>
      <tp>
        <v>7005465600</v>
        <stp/>
        <stp>##V3_BDPV12</stp>
        <stp>3082 JT Equity</stp>
        <stp>cur_mkt_cap</stp>
        <stp>[EXCEL SHORT CUT SHEETS.xlsx]MEMBERS!R315C35</stp>
        <tr r="AI315" s="1"/>
      </tp>
      <tp>
        <v>52788119999.999992</v>
        <stp/>
        <stp>##V3_BDPV12</stp>
        <stp>3085 JT Equity</stp>
        <stp>cur_mkt_cap</stp>
        <stp>[EXCEL SHORT CUT SHEETS.xlsx]MEMBERS!R316C35</stp>
        <tr r="AI316" s="1"/>
      </tp>
      <tp>
        <v>451780791340</v>
        <stp/>
        <stp>##V3_BDPV12</stp>
        <stp>3086 JT Equity</stp>
        <stp>cur_mkt_cap</stp>
        <stp>[EXCEL SHORT CUT SHEETS.xlsx]MEMBERS!R317C35</stp>
        <tr r="AI317" s="1"/>
      </tp>
      <tp>
        <v>283561395330</v>
        <stp/>
        <stp>##V3_BDPV12</stp>
        <stp>3088 JT Equity</stp>
        <stp>cur_mkt_cap</stp>
        <stp>[EXCEL SHORT CUT SHEETS.xlsx]MEMBERS!R319C35</stp>
        <tr r="AI319" s="1"/>
      </tp>
      <tp>
        <v>14145119999.999998</v>
        <stp/>
        <stp>##V3_BDPV12</stp>
        <stp>3079 JT Equity</stp>
        <stp>cur_mkt_cap</stp>
        <stp>[EXCEL SHORT CUT SHEETS.xlsx]MEMBERS!R314C35</stp>
        <tr r="AI314" s="1"/>
      </tp>
      <tp>
        <v>124329130770</v>
        <stp/>
        <stp>##V3_BDPV12</stp>
        <stp>3076 JT Equity</stp>
        <stp>cur_mkt_cap</stp>
        <stp>[EXCEL SHORT CUT SHEETS.xlsx]MEMBERS!R313C35</stp>
        <tr r="AI313" s="1"/>
      </tp>
      <tp>
        <v>13715963699.999998</v>
        <stp/>
        <stp>##V3_BDPV12</stp>
        <stp>3073 JT Equity</stp>
        <stp>cur_mkt_cap</stp>
        <stp>[EXCEL SHORT CUT SHEETS.xlsx]MEMBERS!R312C35</stp>
        <tr r="AI312" s="1"/>
      </tp>
      <tp>
        <v>5128402500</v>
        <stp/>
        <stp>##V3_BDPV12</stp>
        <stp>3067 JT Equity</stp>
        <stp>cur_mkt_cap</stp>
        <stp>[EXCEL SHORT CUT SHEETS.xlsx]MEMBERS!R311C35</stp>
        <tr r="AI311" s="1"/>
      </tp>
      <tp>
        <v>405049896000</v>
        <stp/>
        <stp>##V3_BDPV12</stp>
        <stp>3064 JT Equity</stp>
        <stp>cur_mkt_cap</stp>
        <stp>[EXCEL SHORT CUT SHEETS.xlsx]MEMBERS!R310C35</stp>
        <tr r="AI310" s="1"/>
      </tp>
      <tp>
        <v>68666602955.000008</v>
        <stp/>
        <stp>##V3_BDPV12</stp>
        <stp>3708 JT Equity</stp>
        <stp>cur_mkt_cap</stp>
        <stp>[EXCEL SHORT CUT SHEETS.xlsx]MEMBERS!R479C35</stp>
        <tr r="AI479" s="1"/>
      </tp>
      <tp>
        <v>141482000000</v>
        <stp/>
        <stp>##V3_BDPV12</stp>
        <stp>3046 JT Equity</stp>
        <stp>cur_mkt_cap</stp>
        <stp>[EXCEL SHORT CUT SHEETS.xlsx]MEMBERS!R307C35</stp>
        <tr r="AI307" s="1"/>
      </tp>
      <tp>
        <v>194522363490.00003</v>
        <stp/>
        <stp>##V3_BDPV12</stp>
        <stp>3048 JT Equity</stp>
        <stp>cur_mkt_cap</stp>
        <stp>[EXCEL SHORT CUT SHEETS.xlsx]MEMBERS!R308C35</stp>
        <tr r="AI308" s="1"/>
      </tp>
      <tp>
        <v>142313536008</v>
        <stp/>
        <stp>##V3_BDPV12</stp>
        <stp>3050 JT Equity</stp>
        <stp>cur_mkt_cap</stp>
        <stp>[EXCEL SHORT CUT SHEETS.xlsx]MEMBERS!R309C35</stp>
        <tr r="AI309" s="1"/>
      </tp>
      <tp>
        <v>79073064000</v>
        <stp/>
        <stp>##V3_BDPV12</stp>
        <stp>3028 JT Equity</stp>
        <stp>cur_mkt_cap</stp>
        <stp>[EXCEL SHORT CUT SHEETS.xlsx]MEMBERS!R302C35</stp>
        <tr r="AI302" s="1"/>
      </tp>
      <tp>
        <v>4564764000</v>
        <stp/>
        <stp>##V3_BDPV12</stp>
        <stp>3022 JT Equity</stp>
        <stp>cur_mkt_cap</stp>
        <stp>[EXCEL SHORT CUT SHEETS.xlsx]MEMBERS!R300C35</stp>
        <tr r="AI300" s="1"/>
      </tp>
      <tp>
        <v>8531200000.000001</v>
        <stp/>
        <stp>##V3_BDPV12</stp>
        <stp>3023 JT Equity</stp>
        <stp>cur_mkt_cap</stp>
        <stp>[EXCEL SHORT CUT SHEETS.xlsx]MEMBERS!R301C35</stp>
        <tr r="AI301" s="1"/>
      </tp>
      <tp>
        <v>128592000000.00002</v>
        <stp/>
        <stp>##V3_BDPV12</stp>
        <stp>3038 JT Equity</stp>
        <stp>cur_mkt_cap</stp>
        <stp>[EXCEL SHORT CUT SHEETS.xlsx]MEMBERS!R306C35</stp>
        <tr r="AI306" s="1"/>
      </tp>
      <tp>
        <v>22811760000</v>
        <stp/>
        <stp>##V3_BDPV12</stp>
        <stp>3036 JT Equity</stp>
        <stp>cur_mkt_cap</stp>
        <stp>[EXCEL SHORT CUT SHEETS.xlsx]MEMBERS!R305C35</stp>
        <tr r="AI305" s="1"/>
      </tp>
      <tp>
        <v>9177167700</v>
        <stp/>
        <stp>##V3_BDPV12</stp>
        <stp>3031 JT Equity</stp>
        <stp>cur_mkt_cap</stp>
        <stp>[EXCEL SHORT CUT SHEETS.xlsx]MEMBERS!R303C35</stp>
        <tr r="AI303" s="1"/>
      </tp>
      <tp>
        <v>54377623500</v>
        <stp/>
        <stp>##V3_BDPV12</stp>
        <stp>3034 JT Equity</stp>
        <stp>cur_mkt_cap</stp>
        <stp>[EXCEL SHORT CUT SHEETS.xlsx]MEMBERS!R304C35</stp>
        <tr r="AI304" s="1"/>
      </tp>
      <tp>
        <v>21971147000</v>
        <stp/>
        <stp>##V3_BDPV12</stp>
        <stp>3788 JT Equity</stp>
        <stp>cur_mkt_cap</stp>
        <stp>[EXCEL SHORT CUT SHEETS.xlsx]MEMBERS!R490C35</stp>
        <tr r="AI490" s="1"/>
      </tp>
      <tp>
        <v>34250390000</v>
        <stp/>
        <stp>##V3_BDPV12</stp>
        <stp>3694 JT Equity</stp>
        <stp>cur_mkt_cap</stp>
        <stp>[EXCEL SHORT CUT SHEETS.xlsx]MEMBERS!R478C35</stp>
        <tr r="AI478" s="1"/>
      </tp>
      <tp>
        <v>20082859300</v>
        <stp/>
        <stp>##V3_BDPV12</stp>
        <stp>3688 JT Equity</stp>
        <stp>cur_mkt_cap</stp>
        <stp>[EXCEL SHORT CUT SHEETS.xlsx]MEMBERS!R477C35</stp>
        <tr r="AI477" s="1"/>
      </tp>
      <tp>
        <v>15807984499.999998</v>
        <stp/>
        <stp>##V3_BDPV12</stp>
        <stp>3199 JT Equity</stp>
        <stp>cur_mkt_cap</stp>
        <stp>[EXCEL SHORT CUT SHEETS.xlsx]MEMBERS!R360C35</stp>
        <tr r="AI360" s="1"/>
      </tp>
      <tp>
        <v>4992880405.000001</v>
        <stp/>
        <stp>##V3_BDPV12</stp>
        <stp>3683 JT Equity</stp>
        <stp>cur_mkt_cap</stp>
        <stp>[EXCEL SHORT CUT SHEETS.xlsx]MEMBERS!R474C35</stp>
        <tr r="AI474" s="1"/>
      </tp>
      <tp>
        <v>12544122800.000002</v>
        <stp/>
        <stp>##V3_BDPV12</stp>
        <stp>3686 JT Equity</stp>
        <stp>cur_mkt_cap</stp>
        <stp>[EXCEL SHORT CUT SHEETS.xlsx]MEMBERS!R475C35</stp>
        <tr r="AI475" s="1"/>
      </tp>
      <tp>
        <v>12397312000</v>
        <stp/>
        <stp>##V3_BDPV12</stp>
        <stp>3681 JT Equity</stp>
        <stp>cur_mkt_cap</stp>
        <stp>[EXCEL SHORT CUT SHEETS.xlsx]MEMBERS!R473C35</stp>
        <tr r="AI473" s="1"/>
      </tp>
      <tp>
        <v>24230320000</v>
        <stp/>
        <stp>##V3_BDPV12</stp>
        <stp>3687 JT Equity</stp>
        <stp>cur_mkt_cap</stp>
        <stp>[EXCEL SHORT CUT SHEETS.xlsx]MEMBERS!R476C35</stp>
        <tr r="AI476" s="1"/>
      </tp>
      <tp>
        <v>18888677600</v>
        <stp/>
        <stp>##V3_BDPV12</stp>
        <stp>3196 JT Equity</stp>
        <stp>cur_mkt_cap</stp>
        <stp>[EXCEL SHORT CUT SHEETS.xlsx]MEMBERS!R358C35</stp>
        <tr r="AI358" s="1"/>
      </tp>
      <tp>
        <v>310370562000</v>
        <stp/>
        <stp>##V3_BDPV12</stp>
        <stp>3197 JT Equity</stp>
        <stp>cur_mkt_cap</stp>
        <stp>[EXCEL SHORT CUT SHEETS.xlsx]MEMBERS!R359C35</stp>
        <tr r="AI359" s="1"/>
      </tp>
      <tp>
        <v>27255504900</v>
        <stp/>
        <stp>##V3_BDPV12</stp>
        <stp>3193 JT Equity</stp>
        <stp>cur_mkt_cap</stp>
        <stp>[EXCEL SHORT CUT SHEETS.xlsx]MEMBERS!R356C35</stp>
        <tr r="AI356" s="1"/>
      </tp>
      <tp>
        <v>166967666799.99997</v>
        <stp/>
        <stp>##V3_BDPV12</stp>
        <stp>3191 JT Equity</stp>
        <stp>cur_mkt_cap</stp>
        <stp>[EXCEL SHORT CUT SHEETS.xlsx]MEMBERS!R355C35</stp>
        <tr r="AI355" s="1"/>
      </tp>
      <tp>
        <v>9723032748</v>
        <stp/>
        <stp>##V3_BDPV12</stp>
        <stp>3194 JT Equity</stp>
        <stp>cur_mkt_cap</stp>
        <stp>[EXCEL SHORT CUT SHEETS.xlsx]MEMBERS!R357C35</stp>
        <tr r="AI357" s="1"/>
      </tp>
      <tp>
        <v>6752880000</v>
        <stp/>
        <stp>##V3_BDPV12</stp>
        <stp>3180 JT Equity</stp>
        <stp>cur_mkt_cap</stp>
        <stp>[EXCEL SHORT CUT SHEETS.xlsx]MEMBERS!R352C35</stp>
        <tr r="AI352" s="1"/>
      </tp>
      <tp>
        <v>28337454900</v>
        <stp/>
        <stp>##V3_BDPV12</stp>
        <stp>3186 JT Equity</stp>
        <stp>cur_mkt_cap</stp>
        <stp>[EXCEL SHORT CUT SHEETS.xlsx]MEMBERS!R354C35</stp>
        <tr r="AI354" s="1"/>
      </tp>
      <tp>
        <v>29740727250</v>
        <stp/>
        <stp>##V3_BDPV12</stp>
        <stp>3183 JT Equity</stp>
        <stp>cur_mkt_cap</stp>
        <stp>[EXCEL SHORT CUT SHEETS.xlsx]MEMBERS!R353C35</stp>
        <tr r="AI353" s="1"/>
      </tp>
      <tp>
        <v>7088400000.000001</v>
        <stp/>
        <stp>##V3_BDPV12</stp>
        <stp>3004 JT Equity</stp>
        <stp>cur_mkt_cap</stp>
        <stp>[EXCEL SHORT CUT SHEETS.xlsx]MEMBERS!R299C35</stp>
        <tr r="AI299" s="1"/>
      </tp>
      <tp>
        <v>720587595177</v>
        <stp/>
        <stp>##V3_BDPV12</stp>
        <stp>3003 JT Equity</stp>
        <stp>cur_mkt_cap</stp>
        <stp>[EXCEL SHORT CUT SHEETS.xlsx]MEMBERS!R298C35</stp>
        <tr r="AI298" s="1"/>
      </tp>
      <tp>
        <v>53033790000.000008</v>
        <stp/>
        <stp>##V3_BDPV12</stp>
        <stp>3001 JT Equity</stp>
        <stp>cur_mkt_cap</stp>
        <stp>[EXCEL SHORT CUT SHEETS.xlsx]MEMBERS!R296C35</stp>
        <tr r="AI296" s="1"/>
      </tp>
      <tp>
        <v>88382704465</v>
        <stp/>
        <stp>##V3_BDPV12</stp>
        <stp>3002 JT Equity</stp>
        <stp>cur_mkt_cap</stp>
        <stp>[EXCEL SHORT CUT SHEETS.xlsx]MEMBERS!R297C35</stp>
        <tr r="AI297" s="1"/>
      </tp>
      <tp>
        <v>5233049711</v>
        <stp/>
        <stp>##V3_BDPV12</stp>
        <stp>3639 JT Equity</stp>
        <stp>cur_mkt_cap</stp>
        <stp>[EXCEL SHORT CUT SHEETS.xlsx]MEMBERS!R452C35</stp>
        <tr r="AI452" s="1"/>
      </tp>
      <tp>
        <v>62755415900</v>
        <stp/>
        <stp>##V3_BDPV12</stp>
        <stp>3151 JT Equity</stp>
        <stp>cur_mkt_cap</stp>
        <stp>[EXCEL SHORT CUT SHEETS.xlsx]MEMBERS!R339C35</stp>
        <tr r="AI339" s="1"/>
      </tp>
      <tp>
        <v>52474935600</v>
        <stp/>
        <stp>##V3_BDPV12</stp>
        <stp>3636 JT Equity</stp>
        <stp>cur_mkt_cap</stp>
        <stp>[EXCEL SHORT CUT SHEETS.xlsx]MEMBERS!R451C35</stp>
        <tr r="AI451" s="1"/>
      </tp>
      <tp>
        <v>233544274832.00003</v>
        <stp/>
        <stp>##V3_BDPV12</stp>
        <stp>3635 JT Equity</stp>
        <stp>cur_mkt_cap</stp>
        <stp>[EXCEL SHORT CUT SHEETS.xlsx]MEMBERS!R450C35</stp>
        <tr r="AI450" s="1"/>
      </tp>
      <tp>
        <v>235977095424</v>
        <stp/>
        <stp>##V3_BDPV12</stp>
        <stp>3626 JT Equity</stp>
        <stp>cur_mkt_cap</stp>
        <stp>[EXCEL SHORT CUT SHEETS.xlsx]MEMBERS!R446C35</stp>
        <tr r="AI446" s="1"/>
      </tp>
      <tp>
        <v>3868622799.9999995</v>
        <stp/>
        <stp>##V3_BDPV12</stp>
        <stp>3627 JT Equity</stp>
        <stp>cur_mkt_cap</stp>
        <stp>[EXCEL SHORT CUT SHEETS.xlsx]MEMBERS!R447C35</stp>
        <tr r="AI447" s="1"/>
      </tp>
      <tp>
        <v>160830250000</v>
        <stp/>
        <stp>##V3_BDPV12</stp>
        <stp>3632 JT Equity</stp>
        <stp>cur_mkt_cap</stp>
        <stp>[EXCEL SHORT CUT SHEETS.xlsx]MEMBERS!R449C35</stp>
        <tr r="AI449" s="1"/>
      </tp>
      <tp>
        <v>17047919999.999998</v>
        <stp/>
        <stp>##V3_BDPV12</stp>
        <stp>3630 JT Equity</stp>
        <stp>cur_mkt_cap</stp>
        <stp>[EXCEL SHORT CUT SHEETS.xlsx]MEMBERS!R448C35</stp>
        <tr r="AI448" s="1"/>
      </tp>
      <tp>
        <v>329126504120</v>
        <stp/>
        <stp>##V3_BDPV12</stp>
        <stp>3141 JT Equity</stp>
        <stp>cur_mkt_cap</stp>
        <stp>[EXCEL SHORT CUT SHEETS.xlsx]MEMBERS!R337C35</stp>
        <tr r="AI337" s="1"/>
      </tp>
      <tp>
        <v>170055225390</v>
        <stp/>
        <stp>##V3_BDPV12</stp>
        <stp>3148 JT Equity</stp>
        <stp>cur_mkt_cap</stp>
        <stp>[EXCEL SHORT CUT SHEETS.xlsx]MEMBERS!R338C35</stp>
        <tr r="AI338" s="1"/>
      </tp>
      <tp>
        <v>95521216725</v>
        <stp/>
        <stp>##V3_BDPV12</stp>
        <stp>3608 JT Equity</stp>
        <stp>cur_mkt_cap</stp>
        <stp>[EXCEL SHORT CUT SHEETS.xlsx]MEMBERS!R445C35</stp>
        <tr r="AI445" s="1"/>
      </tp>
      <tp>
        <v>11549049186</v>
        <stp/>
        <stp>##V3_BDPV12</stp>
        <stp>3606 JT Equity</stp>
        <stp>cur_mkt_cap</stp>
        <stp>[EXCEL SHORT CUT SHEETS.xlsx]MEMBERS!R443C35</stp>
        <tr r="AI443" s="1"/>
      </tp>
      <tp>
        <v>5319370800</v>
        <stp/>
        <stp>##V3_BDPV12</stp>
        <stp>3607 JT Equity</stp>
        <stp>cur_mkt_cap</stp>
        <stp>[EXCEL SHORT CUT SHEETS.xlsx]MEMBERS!R444C35</stp>
        <tr r="AI444" s="1"/>
      </tp>
      <tp>
        <v>40609800000</v>
        <stp/>
        <stp>##V3_BDPV12</stp>
        <stp>3104 JT Equity</stp>
        <stp>cur_mkt_cap</stp>
        <stp>[EXCEL SHORT CUT SHEETS.xlsx]MEMBERS!R328C35</stp>
        <tr r="AI328" s="1"/>
      </tp>
      <tp>
        <v>204188388338</v>
        <stp/>
        <stp>##V3_BDPV12</stp>
        <stp>3105 JT Equity</stp>
        <stp>cur_mkt_cap</stp>
        <stp>[EXCEL SHORT CUT SHEETS.xlsx]MEMBERS!R329C35</stp>
        <tr r="AI329" s="1"/>
      </tp>
      <tp>
        <v>3278998800.0000005</v>
        <stp/>
        <stp>##V3_BDPV12</stp>
        <stp>3169 JT Equity</stp>
        <stp>cur_mkt_cap</stp>
        <stp>[EXCEL SHORT CUT SHEETS.xlsx]MEMBERS!R345C35</stp>
        <tr r="AI345" s="1"/>
      </tp>
      <tp>
        <v>54869849600</v>
        <stp/>
        <stp>##V3_BDPV12</stp>
        <stp>3178 JT Equity</stp>
        <stp>cur_mkt_cap</stp>
        <stp>[EXCEL SHORT CUT SHEETS.xlsx]MEMBERS!R350C35</stp>
        <tr r="AI350" s="1"/>
      </tp>
      <tp>
        <v>16890234400.000002</v>
        <stp/>
        <stp>##V3_BDPV12</stp>
        <stp>3179 JT Equity</stp>
        <stp>cur_mkt_cap</stp>
        <stp>[EXCEL SHORT CUT SHEETS.xlsx]MEMBERS!R351C35</stp>
        <tr r="AI351" s="1"/>
      </tp>
      <tp>
        <v>176316608556</v>
        <stp/>
        <stp>##V3_BDPV12</stp>
        <stp>3101 JT Equity</stp>
        <stp>cur_mkt_cap</stp>
        <stp>[EXCEL SHORT CUT SHEETS.xlsx]MEMBERS!R326C35</stp>
        <tr r="AI326" s="1"/>
      </tp>
      <tp>
        <v>18306754650</v>
        <stp/>
        <stp>##V3_BDPV12</stp>
        <stp>3166 JT Equity</stp>
        <stp>cur_mkt_cap</stp>
        <stp>[EXCEL SHORT CUT SHEETS.xlsx]MEMBERS!R343C35</stp>
        <tr r="AI343" s="1"/>
      </tp>
      <tp>
        <v>51977108969.999992</v>
        <stp/>
        <stp>##V3_BDPV12</stp>
        <stp>3103 JT Equity</stp>
        <stp>cur_mkt_cap</stp>
        <stp>[EXCEL SHORT CUT SHEETS.xlsx]MEMBERS!R327C35</stp>
        <tr r="AI327" s="1"/>
      </tp>
      <tp>
        <v>100437812680</v>
        <stp/>
        <stp>##V3_BDPV12</stp>
        <stp>3110 JT Equity</stp>
        <stp>cur_mkt_cap</stp>
        <stp>[EXCEL SHORT CUT SHEETS.xlsx]MEMBERS!R333C35</stp>
        <tr r="AI333" s="1"/>
      </tp>
      <tp>
        <v>117331180680</v>
        <stp/>
        <stp>##V3_BDPV12</stp>
        <stp>3167 JT Equity</stp>
        <stp>cur_mkt_cap</stp>
        <stp>[EXCEL SHORT CUT SHEETS.xlsx]MEMBERS!R344C35</stp>
        <tr r="AI344" s="1"/>
      </tp>
      <tp>
        <v>456590740554</v>
        <stp/>
        <stp>##V3_BDPV12</stp>
        <stp>3116 JT Equity</stp>
        <stp>cur_mkt_cap</stp>
        <stp>[EXCEL SHORT CUT SHEETS.xlsx]MEMBERS!R334C35</stp>
        <tr r="AI334" s="1"/>
      </tp>
      <tp>
        <v>25845867828.000004</v>
        <stp/>
        <stp>##V3_BDPV12</stp>
        <stp>3176 JT Equity</stp>
        <stp>cur_mkt_cap</stp>
        <stp>[EXCEL SHORT CUT SHEETS.xlsx]MEMBERS!R349C35</stp>
        <tr r="AI349" s="1"/>
      </tp>
      <tp>
        <v>6031414200</v>
        <stp/>
        <stp>##V3_BDPV12</stp>
        <stp>3175 JT Equity</stp>
        <stp>cur_mkt_cap</stp>
        <stp>[EXCEL SHORT CUT SHEETS.xlsx]MEMBERS!R348C35</stp>
        <tr r="AI348" s="1"/>
      </tp>
      <tp>
        <v>18650676660</v>
        <stp/>
        <stp>##V3_BDPV12</stp>
        <stp>3109 JT Equity</stp>
        <stp>cur_mkt_cap</stp>
        <stp>[EXCEL SHORT CUT SHEETS.xlsx]MEMBERS!R332C35</stp>
        <tr r="AI332" s="1"/>
      </tp>
      <tp>
        <v>5224379599.999999</v>
        <stp/>
        <stp>##V3_BDPV12</stp>
        <stp>3658 JT Equity</stp>
        <stp>cur_mkt_cap</stp>
        <stp>[EXCEL SHORT CUT SHEETS.xlsx]MEMBERS!R460C35</stp>
        <tr r="AI460" s="1"/>
      </tp>
      <tp>
        <v>846694643058</v>
        <stp/>
        <stp>##V3_BDPV12</stp>
        <stp>3659 JT Equity</stp>
        <stp>cur_mkt_cap</stp>
        <stp>[EXCEL SHORT CUT SHEETS.xlsx]MEMBERS!R461C35</stp>
        <tr r="AI461" s="1"/>
      </tp>
      <tp>
        <v>57333671023.999992</v>
        <stp/>
        <stp>##V3_BDPV12</stp>
        <stp>3106 JT Equity</stp>
        <stp>cur_mkt_cap</stp>
        <stp>[EXCEL SHORT CUT SHEETS.xlsx]MEMBERS!R330C35</stp>
        <tr r="AI330" s="1"/>
      </tp>
      <tp>
        <v>57428451948</v>
        <stp/>
        <stp>##V3_BDPV12</stp>
        <stp>3107 JT Equity</stp>
        <stp>cur_mkt_cap</stp>
        <stp>[EXCEL SHORT CUT SHEETS.xlsx]MEMBERS!R331C35</stp>
        <tr r="AI331" s="1"/>
      </tp>
      <tp>
        <v>6158250000</v>
        <stp/>
        <stp>##V3_BDPV12</stp>
        <stp>3172 JT Equity</stp>
        <stp>cur_mkt_cap</stp>
        <stp>[EXCEL SHORT CUT SHEETS.xlsx]MEMBERS!R346C35</stp>
        <tr r="AI346" s="1"/>
      </tp>
      <tp>
        <v>5000515520</v>
        <stp/>
        <stp>##V3_BDPV12</stp>
        <stp>3173 JT Equity</stp>
        <stp>cur_mkt_cap</stp>
        <stp>[EXCEL SHORT CUT SHEETS.xlsx]MEMBERS!R347C35</stp>
        <tr r="AI347" s="1"/>
      </tp>
      <tp>
        <v>133579217000</v>
        <stp/>
        <stp>##V3_BDPV12</stp>
        <stp>3668 JT Equity</stp>
        <stp>cur_mkt_cap</stp>
        <stp>[EXCEL SHORT CUT SHEETS.xlsx]MEMBERS!R467C35</stp>
        <tr r="AI467" s="1"/>
      </tp>
      <tp>
        <v>30090781500</v>
        <stp/>
        <stp>##V3_BDPV12</stp>
        <stp>3656 JT Equity</stp>
        <stp>cur_mkt_cap</stp>
        <stp>[EXCEL SHORT CUT SHEETS.xlsx]MEMBERS!R458C35</stp>
        <tr r="AI458" s="1"/>
      </tp>
      <tp>
        <v>20368298400</v>
        <stp/>
        <stp>##V3_BDPV12</stp>
        <stp>3657 JT Equity</stp>
        <stp>cur_mkt_cap</stp>
        <stp>[EXCEL SHORT CUT SHEETS.xlsx]MEMBERS!R459C35</stp>
        <tr r="AI459" s="1"/>
      </tp>
      <tp>
        <v>16757763200.000002</v>
        <stp/>
        <stp>##V3_BDPV12</stp>
        <stp>3678 JT Equity</stp>
        <stp>cur_mkt_cap</stp>
        <stp>[EXCEL SHORT CUT SHEETS.xlsx]MEMBERS!R472C35</stp>
        <tr r="AI472" s="1"/>
      </tp>
      <tp>
        <v>99300628773</v>
        <stp/>
        <stp>##V3_BDPV12</stp>
        <stp>3132 JT Equity</stp>
        <stp>cur_mkt_cap</stp>
        <stp>[EXCEL SHORT CUT SHEETS.xlsx]MEMBERS!R335C35</stp>
        <tr r="AI335" s="1"/>
      </tp>
      <tp>
        <v>35286711599.999992</v>
        <stp/>
        <stp>##V3_BDPV12</stp>
        <stp>3676 JT Equity</stp>
        <stp>cur_mkt_cap</stp>
        <stp>[EXCEL SHORT CUT SHEETS.xlsx]MEMBERS!R471C35</stp>
        <tr r="AI471" s="1"/>
      </tp>
      <tp>
        <v>42270065200.000008</v>
        <stp/>
        <stp>##V3_BDPV12</stp>
        <stp>3662 JT Equity</stp>
        <stp>cur_mkt_cap</stp>
        <stp>[EXCEL SHORT CUT SHEETS.xlsx]MEMBERS!R464C35</stp>
        <tr r="AI464" s="1"/>
      </tp>
      <tp>
        <v>25275600000</v>
        <stp/>
        <stp>##V3_BDPV12</stp>
        <stp>3666 JT Equity</stp>
        <stp>cur_mkt_cap</stp>
        <stp>[EXCEL SHORT CUT SHEETS.xlsx]MEMBERS!R465C35</stp>
        <tr r="AI465" s="1"/>
      </tp>
      <tp>
        <v>31033285600</v>
        <stp/>
        <stp>##V3_BDPV12</stp>
        <stp>3673 JT Equity</stp>
        <stp>cur_mkt_cap</stp>
        <stp>[EXCEL SHORT CUT SHEETS.xlsx]MEMBERS!R470C35</stp>
        <tr r="AI470" s="1"/>
      </tp>
      <tp>
        <v>14522606400</v>
        <stp/>
        <stp>##V3_BDPV12</stp>
        <stp>3134 JT Equity</stp>
        <stp>cur_mkt_cap</stp>
        <stp>[EXCEL SHORT CUT SHEETS.xlsx]MEMBERS!R336C35</stp>
        <tr r="AI336" s="1"/>
      </tp>
      <tp>
        <v>29176999999.999996</v>
        <stp/>
        <stp>##V3_BDPV12</stp>
        <stp>3654 JT Equity</stp>
        <stp>cur_mkt_cap</stp>
        <stp>[EXCEL SHORT CUT SHEETS.xlsx]MEMBERS!R456C35</stp>
        <tr r="AI456" s="1"/>
      </tp>
      <tp>
        <v>7787662192</v>
        <stp/>
        <stp>##V3_BDPV12</stp>
        <stp>3655 JT Equity</stp>
        <stp>cur_mkt_cap</stp>
        <stp>[EXCEL SHORT CUT SHEETS.xlsx]MEMBERS!R457C35</stp>
        <tr r="AI457" s="1"/>
      </tp>
      <tp>
        <v>56639876800</v>
        <stp/>
        <stp>##V3_BDPV12</stp>
        <stp>3660 JT Equity</stp>
        <stp>cur_mkt_cap</stp>
        <stp>[EXCEL SHORT CUT SHEETS.xlsx]MEMBERS!R462C35</stp>
        <tr r="AI462" s="1"/>
      </tp>
      <tp>
        <v>6662445600</v>
        <stp/>
        <stp>##V3_BDPV12</stp>
        <stp>3661 JT Equity</stp>
        <stp>cur_mkt_cap</stp>
        <stp>[EXCEL SHORT CUT SHEETS.xlsx]MEMBERS!R463C35</stp>
        <tr r="AI463" s="1"/>
      </tp>
      <tp>
        <v>4399651200</v>
        <stp/>
        <stp>##V3_BDPV12</stp>
        <stp>3667 JT Equity</stp>
        <stp>cur_mkt_cap</stp>
        <stp>[EXCEL SHORT CUT SHEETS.xlsx]MEMBERS!R466C35</stp>
        <tr r="AI466" s="1"/>
      </tp>
      <tp>
        <v>9425143199.9999981</v>
        <stp/>
        <stp>##V3_BDPV12</stp>
        <stp>3669 JT Equity</stp>
        <stp>cur_mkt_cap</stp>
        <stp>[EXCEL SHORT CUT SHEETS.xlsx]MEMBERS!R468C35</stp>
        <tr r="AI468" s="1"/>
      </tp>
      <tp>
        <v>17137170413.999996</v>
        <stp/>
        <stp>##V3_BDPV12</stp>
        <stp>3648 JT Equity</stp>
        <stp>cur_mkt_cap</stp>
        <stp>[EXCEL SHORT CUT SHEETS.xlsx]MEMBERS!R454C35</stp>
        <tr r="AI454" s="1"/>
      </tp>
      <tp>
        <v>25483770000</v>
        <stp/>
        <stp>##V3_BDPV12</stp>
        <stp>3649 JT Equity</stp>
        <stp>cur_mkt_cap</stp>
        <stp>[EXCEL SHORT CUT SHEETS.xlsx]MEMBERS!R455C35</stp>
        <tr r="AI455" s="1"/>
      </tp>
      <tp>
        <v>33689686940</v>
        <stp/>
        <stp>##V3_BDPV12</stp>
        <stp>3159 JT Equity</stp>
        <stp>cur_mkt_cap</stp>
        <stp>[EXCEL SHORT CUT SHEETS.xlsx]MEMBERS!R342C35</stp>
        <tr r="AI342" s="1"/>
      </tp>
      <tp>
        <v>7993390560.000001</v>
        <stp/>
        <stp>##V3_BDPV12</stp>
        <stp>3672 JT Equity</stp>
        <stp>cur_mkt_cap</stp>
        <stp>[EXCEL SHORT CUT SHEETS.xlsx]MEMBERS!R469C35</stp>
        <tr r="AI469" s="1"/>
      </tp>
      <tp>
        <v>35277947187</v>
        <stp/>
        <stp>##V3_BDPV12</stp>
        <stp>3156 JT Equity</stp>
        <stp>cur_mkt_cap</stp>
        <stp>[EXCEL SHORT CUT SHEETS.xlsx]MEMBERS!R341C35</stp>
        <tr r="AI341" s="1"/>
      </tp>
      <tp>
        <v>14027929999.999998</v>
        <stp/>
        <stp>##V3_BDPV12</stp>
        <stp>3153 JT Equity</stp>
        <stp>cur_mkt_cap</stp>
        <stp>[EXCEL SHORT CUT SHEETS.xlsx]MEMBERS!R340C35</stp>
        <tr r="AI340" s="1"/>
      </tp>
      <tp>
        <v>14149372800.000002</v>
        <stp/>
        <stp>##V3_BDPV12</stp>
        <stp>3640 JT Equity</stp>
        <stp>cur_mkt_cap</stp>
        <stp>[EXCEL SHORT CUT SHEETS.xlsx]MEMBERS!R453C35</stp>
        <tr r="AI453" s="1"/>
      </tp>
      <tp>
        <v>4754757000</v>
        <stp/>
        <stp>##V3_BDPV12</stp>
        <stp>3280 JT Equity</stp>
        <stp>cur_mkt_cap</stp>
        <stp>[EXCEL SHORT CUT SHEETS.xlsx]MEMBERS!R379C35</stp>
        <tr r="AI379" s="1"/>
      </tp>
      <tp>
        <v>31924339260</v>
        <stp/>
        <stp>##V3_BDPV12</stp>
        <stp>3580 JT Equity</stp>
        <stp>cur_mkt_cap</stp>
        <stp>[EXCEL SHORT CUT SHEETS.xlsx]MEMBERS!R440C35</stp>
        <tr r="AI440" s="1"/>
      </tp>
      <tp>
        <v>112590557950</v>
        <stp/>
        <stp>##V3_BDPV12</stp>
        <stp>3593 JT Equity</stp>
        <stp>cur_mkt_cap</stp>
        <stp>[EXCEL SHORT CUT SHEETS.xlsx]MEMBERS!R442C35</stp>
        <tr r="AI442" s="1"/>
      </tp>
      <tp>
        <v>206321064315</v>
        <stp/>
        <stp>##V3_BDPV12</stp>
        <stp>3591 JT Equity</stp>
        <stp>cur_mkt_cap</stp>
        <stp>[EXCEL SHORT CUT SHEETS.xlsx]MEMBERS!R441C35</stp>
        <tr r="AI441" s="1"/>
      </tp>
      <tp>
        <v>4890425056</v>
        <stp/>
        <stp>##V3_BDPV12</stp>
        <stp>3204 JT Equity</stp>
        <stp>cur_mkt_cap</stp>
        <stp>[EXCEL SHORT CUT SHEETS.xlsx]MEMBERS!R363C35</stp>
        <tr r="AI363" s="1"/>
      </tp>
      <tp>
        <v>22687000000</v>
        <stp/>
        <stp>##V3_BDPV12</stp>
        <stp>3553 JT Equity</stp>
        <stp>cur_mkt_cap</stp>
        <stp>[EXCEL SHORT CUT SHEETS.xlsx]MEMBERS!R436C35</stp>
        <tr r="AI436" s="1"/>
      </tp>
      <tp>
        <v>8249604590.000001</v>
        <stp/>
        <stp>##V3_BDPV12</stp>
        <stp>3551 JT Equity</stp>
        <stp>cur_mkt_cap</stp>
        <stp>[EXCEL SHORT CUT SHEETS.xlsx]MEMBERS!R435C35</stp>
        <tr r="AI435" s="1"/>
      </tp>
      <tp>
        <v>17114391238</v>
        <stp/>
        <stp>##V3_BDPV12</stp>
        <stp>3205 JT Equity</stp>
        <stp>cur_mkt_cap</stp>
        <stp>[EXCEL SHORT CUT SHEETS.xlsx]MEMBERS!R364C35</stp>
        <tr r="AI364" s="1"/>
      </tp>
      <tp>
        <v>78522803064</v>
        <stp/>
        <stp>##V3_BDPV12</stp>
        <stp>3201 JT Equity</stp>
        <stp>cur_mkt_cap</stp>
        <stp>[EXCEL SHORT CUT SHEETS.xlsx]MEMBERS!R361C35</stp>
        <tr r="AI361" s="1"/>
      </tp>
      <tp>
        <v>2250000000</v>
        <stp/>
        <stp>##V3_BDPV12</stp>
        <stp>3202 JT Equity</stp>
        <stp>cur_mkt_cap</stp>
        <stp>[EXCEL SHORT CUT SHEETS.xlsx]MEMBERS!R362C35</stp>
        <tr r="AI362" s="1"/>
      </tp>
      <tp>
        <v>145912038400.00003</v>
        <stp/>
        <stp>##V3_BDPV12</stp>
        <stp>3549 JT Equity</stp>
        <stp>cur_mkt_cap</stp>
        <stp>[EXCEL SHORT CUT SHEETS.xlsx]MEMBERS!R434C35</stp>
        <tr r="AI434" s="1"/>
      </tp>
      <tp>
        <v>50201242000</v>
        <stp/>
        <stp>##V3_BDPV12</stp>
        <stp>3548 JT Equity</stp>
        <stp>cur_mkt_cap</stp>
        <stp>[EXCEL SHORT CUT SHEETS.xlsx]MEMBERS!R433C35</stp>
        <tr r="AI433" s="1"/>
      </tp>
      <tp>
        <v>9455548000</v>
        <stp/>
        <stp>##V3_BDPV12</stp>
        <stp>3544 JT Equity</stp>
        <stp>cur_mkt_cap</stp>
        <stp>[EXCEL SHORT CUT SHEETS.xlsx]MEMBERS!R431C35</stp>
        <tr r="AI431" s="1"/>
      </tp>
      <tp>
        <v>12002794573.000002</v>
        <stp/>
        <stp>##V3_BDPV12</stp>
        <stp>3546 JT Equity</stp>
        <stp>cur_mkt_cap</stp>
        <stp>[EXCEL SHORT CUT SHEETS.xlsx]MEMBERS!R432C35</stp>
        <tr r="AI432" s="1"/>
      </tp>
      <tp>
        <v>83816683500</v>
        <stp/>
        <stp>##V3_BDPV12</stp>
        <stp>3543 JT Equity</stp>
        <stp>cur_mkt_cap</stp>
        <stp>[EXCEL SHORT CUT SHEETS.xlsx]MEMBERS!R430C35</stp>
        <tr r="AI430" s="1"/>
      </tp>
      <tp>
        <v>32929715200</v>
        <stp/>
        <stp>##V3_BDPV12</stp>
        <stp>3228 JT Equity</stp>
        <stp>cur_mkt_cap</stp>
        <stp>[EXCEL SHORT CUT SHEETS.xlsx]MEMBERS!R367C35</stp>
        <tr r="AI367" s="1"/>
      </tp>
      <tp>
        <v>5276809234</v>
        <stp/>
        <stp>##V3_BDPV12</stp>
        <stp>3577 JT Equity</stp>
        <stp>cur_mkt_cap</stp>
        <stp>[EXCEL SHORT CUT SHEETS.xlsx]MEMBERS!R439C35</stp>
        <tr r="AI439" s="1"/>
      </tp>
      <tp>
        <v>16232826905</v>
        <stp/>
        <stp>##V3_BDPV12</stp>
        <stp>3571 JT Equity</stp>
        <stp>cur_mkt_cap</stp>
        <stp>[EXCEL SHORT CUT SHEETS.xlsx]MEMBERS!R438C35</stp>
        <tr r="AI438" s="1"/>
      </tp>
      <tp>
        <v>13278659200</v>
        <stp/>
        <stp>##V3_BDPV12</stp>
        <stp>3221 JT Equity</stp>
        <stp>cur_mkt_cap</stp>
        <stp>[EXCEL SHORT CUT SHEETS.xlsx]MEMBERS!R365C35</stp>
        <tr r="AI365" s="1"/>
      </tp>
      <tp>
        <v>132208081424</v>
        <stp/>
        <stp>##V3_BDPV12</stp>
        <stp>3222 JT Equity</stp>
        <stp>cur_mkt_cap</stp>
        <stp>[EXCEL SHORT CUT SHEETS.xlsx]MEMBERS!R366C35</stp>
        <tr r="AI366" s="1"/>
      </tp>
      <tp>
        <v>103607734538</v>
        <stp/>
        <stp>##V3_BDPV12</stp>
        <stp>3569 JT Equity</stp>
        <stp>cur_mkt_cap</stp>
        <stp>[EXCEL SHORT CUT SHEETS.xlsx]MEMBERS!R437C35</stp>
        <tr r="AI437" s="1"/>
      </tp>
      <tp>
        <v>41740315787</v>
        <stp/>
        <stp>##V3_BDPV12</stp>
        <stp>3232 JT Equity</stp>
        <stp>cur_mkt_cap</stp>
        <stp>[EXCEL SHORT CUT SHEETS.xlsx]MEMBERS!R369C35</stp>
        <tr r="AI369" s="1"/>
      </tp>
      <tp>
        <v>362736538490.99994</v>
        <stp/>
        <stp>##V3_BDPV12</stp>
        <stp>3231 JT Equity</stp>
        <stp>cur_mkt_cap</stp>
        <stp>[EXCEL SHORT CUT SHEETS.xlsx]MEMBERS!R368C35</stp>
        <tr r="AI368" s="1"/>
      </tp>
      <tp>
        <v>74521144500.000015</v>
        <stp/>
        <stp>##V3_BDPV12</stp>
        <stp>3258 JT Equity</stp>
        <stp>cur_mkt_cap</stp>
        <stp>[EXCEL SHORT CUT SHEETS.xlsx]MEMBERS!R375C35</stp>
        <tr r="AI375" s="1"/>
      </tp>
      <tp>
        <v>9635268000</v>
        <stp/>
        <stp>##V3_BDPV12</stp>
        <stp>3250 JT Equity</stp>
        <stp>cur_mkt_cap</stp>
        <stp>[EXCEL SHORT CUT SHEETS.xlsx]MEMBERS!R372C35</stp>
        <tr r="AI372" s="1"/>
      </tp>
      <tp>
        <v>21279590401.999996</v>
        <stp/>
        <stp>##V3_BDPV12</stp>
        <stp>3501 JT Equity</stp>
        <stp>cur_mkt_cap</stp>
        <stp>[EXCEL SHORT CUT SHEETS.xlsx]MEMBERS!R423C35</stp>
        <tr r="AI423" s="1"/>
      </tp>
      <tp>
        <v>34270875800</v>
        <stp/>
        <stp>##V3_BDPV12</stp>
        <stp>3252 JT Equity</stp>
        <stp>cur_mkt_cap</stp>
        <stp>[EXCEL SHORT CUT SHEETS.xlsx]MEMBERS!R373C35</stp>
        <tr r="AI373" s="1"/>
      </tp>
      <tp>
        <v>85950972000</v>
        <stp/>
        <stp>##V3_BDPV12</stp>
        <stp>3254 JT Equity</stp>
        <stp>cur_mkt_cap</stp>
        <stp>[EXCEL SHORT CUT SHEETS.xlsx]MEMBERS!R374C35</stp>
        <tr r="AI374" s="1"/>
      </tp>
      <tp>
        <v>10317886280</v>
        <stp/>
        <stp>##V3_BDPV12</stp>
        <stp>3512 JT Equity</stp>
        <stp>cur_mkt_cap</stp>
        <stp>[EXCEL SHORT CUT SHEETS.xlsx]MEMBERS!R424C35</stp>
        <tr r="AI424" s="1"/>
      </tp>
      <tp>
        <v>7401055883.999999</v>
        <stp/>
        <stp>##V3_BDPV12</stp>
        <stp>3513 JT Equity</stp>
        <stp>cur_mkt_cap</stp>
        <stp>[EXCEL SHORT CUT SHEETS.xlsx]MEMBERS!R425C35</stp>
        <tr r="AI425" s="1"/>
      </tp>
      <tp>
        <v>30366571130</v>
        <stp/>
        <stp>##V3_BDPV12</stp>
        <stp>3244 JT Equity</stp>
        <stp>cur_mkt_cap</stp>
        <stp>[EXCEL SHORT CUT SHEETS.xlsx]MEMBERS!R370C35</stp>
        <tr r="AI370" s="1"/>
      </tp>
      <tp>
        <v>12193689600</v>
        <stp/>
        <stp>##V3_BDPV12</stp>
        <stp>3245 JT Equity</stp>
        <stp>cur_mkt_cap</stp>
        <stp>[EXCEL SHORT CUT SHEETS.xlsx]MEMBERS!R371C35</stp>
        <tr r="AI371" s="1"/>
      </tp>
      <tp>
        <v>6128424000</v>
        <stp/>
        <stp>##V3_BDPV12</stp>
        <stp>3277 JT Equity</stp>
        <stp>cur_mkt_cap</stp>
        <stp>[EXCEL SHORT CUT SHEETS.xlsx]MEMBERS!R378C35</stp>
        <tr r="AI378" s="1"/>
      </tp>
      <tp>
        <v>10236226910</v>
        <stp/>
        <stp>##V3_BDPV12</stp>
        <stp>3526 JT Equity</stp>
        <stp>cur_mkt_cap</stp>
        <stp>[EXCEL SHORT CUT SHEETS.xlsx]MEMBERS!R428C35</stp>
        <tr r="AI428" s="1"/>
      </tp>
      <tp>
        <v>416540133100</v>
        <stp/>
        <stp>##V3_BDPV12</stp>
        <stp>3289 JT Equity</stp>
        <stp>cur_mkt_cap</stp>
        <stp>[EXCEL SHORT CUT SHEETS.xlsx]MEMBERS!R382C35</stp>
        <tr r="AI382" s="1"/>
      </tp>
      <tp>
        <v>157334088000</v>
        <stp/>
        <stp>##V3_BDPV12</stp>
        <stp>3288 JT Equity</stp>
        <stp>cur_mkt_cap</stp>
        <stp>[EXCEL SHORT CUT SHEETS.xlsx]MEMBERS!R381C35</stp>
        <tr r="AI381" s="1"/>
      </tp>
      <tp>
        <v>6101275800</v>
        <stp/>
        <stp>##V3_BDPV12</stp>
        <stp>3271 JT Equity</stp>
        <stp>cur_mkt_cap</stp>
        <stp>[EXCEL SHORT CUT SHEETS.xlsx]MEMBERS!R376C35</stp>
        <tr r="AI376" s="1"/>
      </tp>
      <tp>
        <v>4871075562</v>
        <stp/>
        <stp>##V3_BDPV12</stp>
        <stp>3521 JT Equity</stp>
        <stp>cur_mkt_cap</stp>
        <stp>[EXCEL SHORT CUT SHEETS.xlsx]MEMBERS!R426C35</stp>
        <tr r="AI426" s="1"/>
      </tp>
      <tp>
        <v>19122693600</v>
        <stp/>
        <stp>##V3_BDPV12</stp>
        <stp>3284 JT Equity</stp>
        <stp>cur_mkt_cap</stp>
        <stp>[EXCEL SHORT CUT SHEETS.xlsx]MEMBERS!R380C35</stp>
        <tr r="AI380" s="1"/>
      </tp>
      <tp>
        <v>5084960000</v>
        <stp/>
        <stp>##V3_BDPV12</stp>
        <stp>3524 JT Equity</stp>
        <stp>cur_mkt_cap</stp>
        <stp>[EXCEL SHORT CUT SHEETS.xlsx]MEMBERS!R427C35</stp>
        <tr r="AI427" s="1"/>
      </tp>
      <tp>
        <v>26578763200</v>
        <stp/>
        <stp>##V3_BDPV12</stp>
        <stp>3276 JT Equity</stp>
        <stp>cur_mkt_cap</stp>
        <stp>[EXCEL SHORT CUT SHEETS.xlsx]MEMBERS!R377C35</stp>
        <tr r="AI377" s="1"/>
      </tp>
      <tp>
        <v>21995852503</v>
        <stp/>
        <stp>##V3_BDPV12</stp>
        <stp>3529 JT Equity</stp>
        <stp>cur_mkt_cap</stp>
        <stp>[EXCEL SHORT CUT SHEETS.xlsx]MEMBERS!R429C35</stp>
        <tr r="AI429" s="1"/>
      </tp>
      <tp>
        <v>17340760000.000004</v>
        <stp/>
        <stp>##V3_BDPV12</stp>
        <stp>3299 JT Equity</stp>
        <stp>cur_mkt_cap</stp>
        <stp>[EXCEL SHORT CUT SHEETS.xlsx]MEMBERS!R384C35</stp>
        <tr r="AI384" s="1"/>
      </tp>
      <tp>
        <v>535571151341</v>
        <stp/>
        <stp>##V3_BDPV12</stp>
        <stp>3291 JT Equity</stp>
        <stp>cur_mkt_cap</stp>
        <stp>[EXCEL SHORT CUT SHEETS.xlsx]MEMBERS!R383C35</stp>
        <tr r="AI383" s="1"/>
      </tp>
      <tp>
        <v>4849264000</v>
        <stp/>
        <stp>##V3_BDPV12</stp>
        <stp>3376 JT Equity</stp>
        <stp>cur_mkt_cap</stp>
        <stp>[EXCEL SHORT CUT SHEETS.xlsx]MEMBERS!R398C35</stp>
        <tr r="AI398" s="1"/>
      </tp>
      <tp>
        <v>18320934870</v>
        <stp/>
        <stp>##V3_BDPV12</stp>
        <stp>3371 JT Equity</stp>
        <stp>cur_mkt_cap</stp>
        <stp>[EXCEL SHORT CUT SHEETS.xlsx]MEMBERS!R397C35</stp>
        <tr r="AI397" s="1"/>
      </tp>
      <tp>
        <v>149911530299.99997</v>
        <stp/>
        <stp>##V3_BDPV12</stp>
        <stp>3360 JT Equity</stp>
        <stp>cur_mkt_cap</stp>
        <stp>[EXCEL SHORT CUT SHEETS.xlsx]MEMBERS!R394C35</stp>
        <tr r="AI394" s="1"/>
      </tp>
      <tp>
        <v>18904327040</v>
        <stp/>
        <stp>##V3_BDPV12</stp>
        <stp>3361 JT Equity</stp>
        <stp>cur_mkt_cap</stp>
        <stp>[EXCEL SHORT CUT SHEETS.xlsx]MEMBERS!R395C35</stp>
        <tr r="AI395" s="1"/>
      </tp>
      <tp>
        <v>3877300000</v>
        <stp/>
        <stp>##V3_BDPV12</stp>
        <stp>3366 JT Equity</stp>
        <stp>cur_mkt_cap</stp>
        <stp>[EXCEL SHORT CUT SHEETS.xlsx]MEMBERS!R396C35</stp>
        <tr r="AI396" s="1"/>
      </tp>
      <tp>
        <v>425408508000</v>
        <stp/>
        <stp>##V3_BDPV12</stp>
        <stp>3349 JT Equity</stp>
        <stp>cur_mkt_cap</stp>
        <stp>[EXCEL SHORT CUT SHEETS.xlsx]MEMBERS!R393C35</stp>
        <tr r="AI393" s="1"/>
      </tp>
      <tp>
        <v>60090000000</v>
        <stp/>
        <stp>##V3_BDPV12</stp>
        <stp>3341 JT Equity</stp>
        <stp>cur_mkt_cap</stp>
        <stp>[EXCEL SHORT CUT SHEETS.xlsx]MEMBERS!R392C35</stp>
        <tr r="AI392" s="1"/>
      </tp>
      <tp>
        <v>4718700000</v>
        <stp/>
        <stp>##V3_BDPV12</stp>
        <stp>3321 JT Equity</stp>
        <stp>cur_mkt_cap</stp>
        <stp>[EXCEL SHORT CUT SHEETS.xlsx]MEMBERS!R389C35</stp>
        <tr r="AI389" s="1"/>
      </tp>
      <tp>
        <v>33719428000</v>
        <stp/>
        <stp>##V3_BDPV12</stp>
        <stp>3333 JT Equity</stp>
        <stp>cur_mkt_cap</stp>
        <stp>[EXCEL SHORT CUT SHEETS.xlsx]MEMBERS!R391C35</stp>
        <tr r="AI391" s="1"/>
      </tp>
      <tp>
        <v>17906935200</v>
        <stp/>
        <stp>##V3_BDPV12</stp>
        <stp>3328 JT Equity</stp>
        <stp>cur_mkt_cap</stp>
        <stp>[EXCEL SHORT CUT SHEETS.xlsx]MEMBERS!R390C35</stp>
        <tr r="AI390" s="1"/>
      </tp>
      <tp>
        <v>45455466400.000008</v>
        <stp/>
        <stp>##V3_BDPV12</stp>
        <stp>3302 JT Equity</stp>
        <stp>cur_mkt_cap</stp>
        <stp>[EXCEL SHORT CUT SHEETS.xlsx]MEMBERS!R385C35</stp>
        <tr r="AI385" s="1"/>
      </tp>
      <tp>
        <v>19322659200</v>
        <stp/>
        <stp>##V3_BDPV12</stp>
        <stp>3313 JT Equity</stp>
        <stp>cur_mkt_cap</stp>
        <stp>[EXCEL SHORT CUT SHEETS.xlsx]MEMBERS!R386C35</stp>
        <tr r="AI386" s="1"/>
      </tp>
      <tp>
        <v>31444342696</v>
        <stp/>
        <stp>##V3_BDPV12</stp>
        <stp>3315 JT Equity</stp>
        <stp>cur_mkt_cap</stp>
        <stp>[EXCEL SHORT CUT SHEETS.xlsx]MEMBERS!R387C35</stp>
        <tr r="AI387" s="1"/>
      </tp>
      <tp>
        <v>14208025800</v>
        <stp/>
        <stp>##V3_BDPV12</stp>
        <stp>3319 JT Equity</stp>
        <stp>cur_mkt_cap</stp>
        <stp>[EXCEL SHORT CUT SHEETS.xlsx]MEMBERS!R388C35</stp>
        <tr r="AI388" s="1"/>
      </tp>
      <tp>
        <v>31378500000</v>
        <stp/>
        <stp>##V3_BDPV12</stp>
        <stp>3445 JT Equity</stp>
        <stp>cur_mkt_cap</stp>
        <stp>[EXCEL SHORT CUT SHEETS.xlsx]MEMBERS!R420C35</stp>
        <tr r="AI420" s="1"/>
      </tp>
      <tp>
        <v>20272384400</v>
        <stp/>
        <stp>##V3_BDPV12</stp>
        <stp>3458 JT Equity</stp>
        <stp>cur_mkt_cap</stp>
        <stp>[EXCEL SHORT CUT SHEETS.xlsx]MEMBERS!R422C35</stp>
        <tr r="AI422" s="1"/>
      </tp>
      <tp>
        <v>12184357500</v>
        <stp/>
        <stp>##V3_BDPV12</stp>
        <stp>3454 JT Equity</stp>
        <stp>cur_mkt_cap</stp>
        <stp>[EXCEL SHORT CUT SHEETS.xlsx]MEMBERS!R421C35</stp>
        <tr r="AI421" s="1"/>
      </tp>
      <tp>
        <v>45959506499.999992</v>
        <stp/>
        <stp>##V3_BDPV12</stp>
        <stp>3443 JT Equity</stp>
        <stp>cur_mkt_cap</stp>
        <stp>[EXCEL SHORT CUT SHEETS.xlsx]MEMBERS!R419C35</stp>
        <tr r="AI419" s="1"/>
      </tp>
      <tp>
        <v>516769119718.00006</v>
        <stp/>
        <stp>##V3_BDPV12</stp>
        <stp>3436 JT Equity</stp>
        <stp>cur_mkt_cap</stp>
        <stp>[EXCEL SHORT CUT SHEETS.xlsx]MEMBERS!R418C35</stp>
        <tr r="AI418" s="1"/>
      </tp>
      <tp>
        <v>43576400000</v>
        <stp/>
        <stp>##V3_BDPV12</stp>
        <stp>3433 JT Equity</stp>
        <stp>cur_mkt_cap</stp>
        <stp>[EXCEL SHORT CUT SHEETS.xlsx]MEMBERS!R416C35</stp>
        <tr r="AI416" s="1"/>
      </tp>
      <tp>
        <v>16191523061.999998</v>
        <stp/>
        <stp>##V3_BDPV12</stp>
        <stp>3431 JT Equity</stp>
        <stp>cur_mkt_cap</stp>
        <stp>[EXCEL SHORT CUT SHEETS.xlsx]MEMBERS!R415C35</stp>
        <tr r="AI415" s="1"/>
      </tp>
      <tp>
        <v>13912800000</v>
        <stp/>
        <stp>##V3_BDPV12</stp>
        <stp>3434 JT Equity</stp>
        <stp>cur_mkt_cap</stp>
        <stp>[EXCEL SHORT CUT SHEETS.xlsx]MEMBERS!R417C35</stp>
        <tr r="AI417" s="1"/>
      </tp>
      <tp>
        <v>23711373567.000004</v>
        <stp/>
        <stp>##V3_BDPV12</stp>
        <stp>3421 JT Equity</stp>
        <stp>cur_mkt_cap</stp>
        <stp>[EXCEL SHORT CUT SHEETS.xlsx]MEMBERS!R414C35</stp>
        <tr r="AI414" s="1"/>
      </tp>
      <tp>
        <v>423446225950</v>
        <stp/>
        <stp>##V3_BDPV12</stp>
        <stp>3401 JT Equity</stp>
        <stp>cur_mkt_cap</stp>
        <stp>[EXCEL SHORT CUT SHEETS.xlsx]MEMBERS!R409C35</stp>
        <tr r="AI409" s="1"/>
      </tp>
      <tp>
        <v>3897685399251</v>
        <stp/>
        <stp>##V3_BDPV12</stp>
        <stp>3382 JT Equity</stp>
        <stp>cur_mkt_cap</stp>
        <stp>[EXCEL SHORT CUT SHEETS.xlsx]MEMBERS!R399C35</stp>
        <tr r="AI399" s="1"/>
      </tp>
      <tp>
        <v>13248668004</v>
        <stp/>
        <stp>##V3_BDPV12</stp>
        <stp>3408 JT Equity</stp>
        <stp>cur_mkt_cap</stp>
        <stp>[EXCEL SHORT CUT SHEETS.xlsx]MEMBERS!R413C35</stp>
        <tr r="AI413" s="1"/>
      </tp>
      <tp>
        <v>1528150493714</v>
        <stp/>
        <stp>##V3_BDPV12</stp>
        <stp>3407 JT Equity</stp>
        <stp>cur_mkt_cap</stp>
        <stp>[EXCEL SHORT CUT SHEETS.xlsx]MEMBERS!R412C35</stp>
        <tr r="AI412" s="1"/>
      </tp>
      <tp>
        <v>610010533557</v>
        <stp/>
        <stp>##V3_BDPV12</stp>
        <stp>3405 JT Equity</stp>
        <stp>cur_mkt_cap</stp>
        <stp>[EXCEL SHORT CUT SHEETS.xlsx]MEMBERS!R411C35</stp>
        <tr r="AI411" s="1"/>
      </tp>
      <tp>
        <v>1600646404483.3</v>
        <stp/>
        <stp>##V3_BDPV12</stp>
        <stp>3402 JT Equity</stp>
        <stp>cur_mkt_cap</stp>
        <stp>[EXCEL SHORT CUT SHEETS.xlsx]MEMBERS!R410C35</stp>
        <tr r="AI410" s="1"/>
      </tp>
      <tp>
        <v>14758087759.999998</v>
        <stp/>
        <stp>##V3_BDPV12</stp>
        <stp>3388 JT Equity</stp>
        <stp>cur_mkt_cap</stp>
        <stp>[EXCEL SHORT CUT SHEETS.xlsx]MEMBERS!R402C35</stp>
        <tr r="AI402" s="1"/>
      </tp>
      <tp>
        <v>97564321260</v>
        <stp/>
        <stp>##V3_BDPV12</stp>
        <stp>3387 JT Equity</stp>
        <stp>cur_mkt_cap</stp>
        <stp>[EXCEL SHORT CUT SHEETS.xlsx]MEMBERS!R401C35</stp>
        <tr r="AI401" s="1"/>
      </tp>
      <tp>
        <v>45878548800</v>
        <stp/>
        <stp>##V3_BDPV12</stp>
        <stp>3385 JT Equity</stp>
        <stp>cur_mkt_cap</stp>
        <stp>[EXCEL SHORT CUT SHEETS.xlsx]MEMBERS!R400C35</stp>
        <tr r="AI400" s="1"/>
      </tp>
      <tp>
        <v>100930599900</v>
        <stp/>
        <stp>##V3_BDPV12</stp>
        <stp>3397 JT Equity</stp>
        <stp>cur_mkt_cap</stp>
        <stp>[EXCEL SHORT CUT SHEETS.xlsx]MEMBERS!R408C35</stp>
        <tr r="AI408" s="1"/>
      </tp>
      <tp>
        <v>7837544000</v>
        <stp/>
        <stp>##V3_BDPV12</stp>
        <stp>3392 JT Equity</stp>
        <stp>cur_mkt_cap</stp>
        <stp>[EXCEL SHORT CUT SHEETS.xlsx]MEMBERS!R404C35</stp>
        <tr r="AI404" s="1"/>
      </tp>
      <tp>
        <v>5611739200</v>
        <stp/>
        <stp>##V3_BDPV12</stp>
        <stp>3393 JT Equity</stp>
        <stp>cur_mkt_cap</stp>
        <stp>[EXCEL SHORT CUT SHEETS.xlsx]MEMBERS!R405C35</stp>
        <tr r="AI405" s="1"/>
      </tp>
      <tp>
        <v>79151360750</v>
        <stp/>
        <stp>##V3_BDPV12</stp>
        <stp>3395 JT Equity</stp>
        <stp>cur_mkt_cap</stp>
        <stp>[EXCEL SHORT CUT SHEETS.xlsx]MEMBERS!R406C35</stp>
        <tr r="AI406" s="1"/>
      </tp>
      <tp>
        <v>509514742560</v>
        <stp/>
        <stp>##V3_BDPV12</stp>
        <stp>3391 JT Equity</stp>
        <stp>cur_mkt_cap</stp>
        <stp>[EXCEL SHORT CUT SHEETS.xlsx]MEMBERS!R403C35</stp>
        <tr r="AI403" s="1"/>
      </tp>
      <tp>
        <v>10374935500</v>
        <stp/>
        <stp>##V3_BDPV12</stp>
        <stp>3396 JT Equity</stp>
        <stp>cur_mkt_cap</stp>
        <stp>[EXCEL SHORT CUT SHEETS.xlsx]MEMBERS!R407C35</stp>
        <tr r="AI407" s="1"/>
      </tp>
      <tp t="s">
        <v>TOPIX MINING INDEX</v>
        <stp/>
        <stp>##V3_BDPV12</stp>
        <stp>TPMINN Index</stp>
        <stp>short_name</stp>
        <stp>[EXCEL SHORT CUT SHEETS.xlsx]MEMBERS!R47C6</stp>
        <tr r="F47" s="1"/>
      </tp>
      <tp>
        <v>6982920000</v>
        <stp/>
        <stp>##V3_BDPV12</stp>
        <stp>2930 JT Equity</stp>
        <stp>cur_mkt_cap</stp>
        <stp>[EXCEL SHORT CUT SHEETS.xlsx]MEMBERS!R294C35</stp>
        <tr r="AI294" s="1"/>
      </tp>
      <tp>
        <v>101520882667.99998</v>
        <stp/>
        <stp>##V3_BDPV12</stp>
        <stp>2931 JT Equity</stp>
        <stp>cur_mkt_cap</stp>
        <stp>[EXCEL SHORT CUT SHEETS.xlsx]MEMBERS!R295C35</stp>
        <tr r="AI295" s="1"/>
      </tp>
      <tp>
        <v>27674296769</v>
        <stp/>
        <stp>##V3_BDPV12</stp>
        <stp>2922 JT Equity</stp>
        <stp>cur_mkt_cap</stp>
        <stp>[EXCEL SHORT CUT SHEETS.xlsx]MEMBERS!R293C35</stp>
        <tr r="AI293" s="1"/>
      </tp>
      <tp>
        <v>44522417160</v>
        <stp/>
        <stp>##V3_BDPV12</stp>
        <stp>2918 JT Equity</stp>
        <stp>cur_mkt_cap</stp>
        <stp>[EXCEL SHORT CUT SHEETS.xlsx]MEMBERS!R292C35</stp>
        <tr r="AI292" s="1"/>
      </tp>
      <tp>
        <v>7536000000000</v>
        <stp/>
        <stp>##V3_BDPV12</stp>
        <stp>2914 JT Equity</stp>
        <stp>cur_mkt_cap</stp>
        <stp>[EXCEL SHORT CUT SHEETS.xlsx]MEMBERS!R290C35</stp>
        <tr r="AI290" s="1"/>
      </tp>
      <tp>
        <v>43623801000</v>
        <stp/>
        <stp>##V3_BDPV12</stp>
        <stp>2915 JT Equity</stp>
        <stp>cur_mkt_cap</stp>
        <stp>[EXCEL SHORT CUT SHEETS.xlsx]MEMBERS!R291C35</stp>
        <tr r="AI291" s="1"/>
      </tp>
      <tp>
        <v>22010560000</v>
        <stp/>
        <stp>##V3_BDPV12</stp>
        <stp>2904 JT Equity</stp>
        <stp>cur_mkt_cap</stp>
        <stp>[EXCEL SHORT CUT SHEETS.xlsx]MEMBERS!R287C35</stp>
        <tr r="AI287" s="1"/>
      </tp>
      <tp>
        <v>85414302761</v>
        <stp/>
        <stp>##V3_BDPV12</stp>
        <stp>2908 JT Equity</stp>
        <stp>cur_mkt_cap</stp>
        <stp>[EXCEL SHORT CUT SHEETS.xlsx]MEMBERS!R288C35</stp>
        <tr r="AI288" s="1"/>
      </tp>
      <tp>
        <v>45112251632</v>
        <stp/>
        <stp>##V3_BDPV12</stp>
        <stp>2910 JT Equity</stp>
        <stp>cur_mkt_cap</stp>
        <stp>[EXCEL SHORT CUT SHEETS.xlsx]MEMBERS!R289C35</stp>
        <tr r="AI289" s="1"/>
      </tp>
      <tp>
        <v>437980123800</v>
        <stp/>
        <stp>##V3_BDPV12</stp>
        <stp>2875 JT Equity</stp>
        <stp>cur_mkt_cap</stp>
        <stp>[EXCEL SHORT CUT SHEETS.xlsx]MEMBERS!R282C35</stp>
        <tr r="AI282" s="1"/>
      </tp>
      <tp>
        <v>55347983920</v>
        <stp/>
        <stp>##V3_BDPV12</stp>
        <stp>2874 JT Equity</stp>
        <stp>cur_mkt_cap</stp>
        <stp>[EXCEL SHORT CUT SHEETS.xlsx]MEMBERS!R281C35</stp>
        <tr r="AI281" s="1"/>
      </tp>
      <tp>
        <v>379133138516</v>
        <stp/>
        <stp>##V3_BDPV12</stp>
        <stp>2871 JT Equity</stp>
        <stp>cur_mkt_cap</stp>
        <stp>[EXCEL SHORT CUT SHEETS.xlsx]MEMBERS!R280C35</stp>
        <tr r="AI280" s="1"/>
      </tp>
      <tp>
        <v>244462923510</v>
        <stp/>
        <stp>##V3_BDPV12</stp>
        <stp>2810 JT Equity</stp>
        <stp>cur_mkt_cap</stp>
        <stp>[EXCEL SHORT CUT SHEETS.xlsx]MEMBERS!R274C35</stp>
        <tr r="AI274" s="1"/>
      </tp>
      <tp>
        <v>286597947888</v>
        <stp/>
        <stp>##V3_BDPV12</stp>
        <stp>2811 JT Equity</stp>
        <stp>cur_mkt_cap</stp>
        <stp>[EXCEL SHORT CUT SHEETS.xlsx]MEMBERS!R275C35</stp>
        <tr r="AI275" s="1"/>
      </tp>
      <tp>
        <v>16019954946</v>
        <stp/>
        <stp>##V3_BDPV12</stp>
        <stp>2812 JT Equity</stp>
        <stp>cur_mkt_cap</stp>
        <stp>[EXCEL SHORT CUT SHEETS.xlsx]MEMBERS!R276C35</stp>
        <tr r="AI276" s="1"/>
      </tp>
      <tp>
        <v>203085747770.00003</v>
        <stp/>
        <stp>##V3_BDPV12</stp>
        <stp>2815 JT Equity</stp>
        <stp>cur_mkt_cap</stp>
        <stp>[EXCEL SHORT CUT SHEETS.xlsx]MEMBERS!R277C35</stp>
        <tr r="AI277" s="1"/>
      </tp>
      <tp>
        <v>10336943960</v>
        <stp/>
        <stp>##V3_BDPV12</stp>
        <stp>2818 JT Equity</stp>
        <stp>cur_mkt_cap</stp>
        <stp>[EXCEL SHORT CUT SHEETS.xlsx]MEMBERS!R278C35</stp>
        <tr r="AI278" s="1"/>
      </tp>
      <tp>
        <v>24140469600</v>
        <stp/>
        <stp>##V3_BDPV12</stp>
        <stp>2819 JT Equity</stp>
        <stp>cur_mkt_cap</stp>
        <stp>[EXCEL SHORT CUT SHEETS.xlsx]MEMBERS!R279C35</stp>
        <tr r="AI279" s="1"/>
      </tp>
      <tp>
        <v>445689000000</v>
        <stp/>
        <stp>##V3_BDPV12</stp>
        <stp>2809 JT Equity</stp>
        <stp>cur_mkt_cap</stp>
        <stp>[EXCEL SHORT CUT SHEETS.xlsx]MEMBERS!R273C35</stp>
        <tr r="AI273" s="1"/>
      </tp>
      <tp>
        <v>715302886800.00012</v>
        <stp/>
        <stp>##V3_BDPV12</stp>
        <stp>2801 JT Equity</stp>
        <stp>cur_mkt_cap</stp>
        <stp>[EXCEL SHORT CUT SHEETS.xlsx]MEMBERS!R271C35</stp>
        <tr r="AI271" s="1"/>
      </tp>
      <tp>
        <v>1336730589975</v>
        <stp/>
        <stp>##V3_BDPV12</stp>
        <stp>2802 JT Equity</stp>
        <stp>cur_mkt_cap</stp>
        <stp>[EXCEL SHORT CUT SHEETS.xlsx]MEMBERS!R272C35</stp>
        <tr r="AI272" s="1"/>
      </tp>
      <tp>
        <v>10790906800</v>
        <stp/>
        <stp>##V3_BDPV12</stp>
        <stp>2883 JT Equity</stp>
        <stp>cur_mkt_cap</stp>
        <stp>[EXCEL SHORT CUT SHEETS.xlsx]MEMBERS!R284C35</stp>
        <tr r="AI284" s="1"/>
      </tp>
      <tp>
        <v>10080402685</v>
        <stp/>
        <stp>##V3_BDPV12</stp>
        <stp>2882 JT Equity</stp>
        <stp>cur_mkt_cap</stp>
        <stp>[EXCEL SHORT CUT SHEETS.xlsx]MEMBERS!R283C35</stp>
        <tr r="AI283" s="1"/>
      </tp>
      <tp>
        <v>54239084301.999992</v>
        <stp/>
        <stp>##V3_BDPV12</stp>
        <stp>2899 JT Equity</stp>
        <stp>cur_mkt_cap</stp>
        <stp>[EXCEL SHORT CUT SHEETS.xlsx]MEMBERS!R286C35</stp>
        <tr r="AI286" s="1"/>
      </tp>
      <tp>
        <v>716528478500</v>
        <stp/>
        <stp>##V3_BDPV12</stp>
        <stp>2897 JT Equity</stp>
        <stp>cur_mkt_cap</stp>
        <stp>[EXCEL SHORT CUT SHEETS.xlsx]MEMBERS!R285C35</stp>
        <tr r="AI285" s="1"/>
      </tp>
      <tp>
        <v>7796250000</v>
        <stp/>
        <stp>##V3_BDPV12</stp>
        <stp>2286 JT Equity</stp>
        <stp>cur_mkt_cap</stp>
        <stp>[EXCEL SHORT CUT SHEETS.xlsx]MEMBERS!R178C35</stp>
        <tr r="AI178" s="1"/>
      </tp>
      <tp>
        <v>111406301118</v>
        <stp/>
        <stp>##V3_BDPV12</stp>
        <stp>2281 JT Equity</stp>
        <stp>cur_mkt_cap</stp>
        <stp>[EXCEL SHORT CUT SHEETS.xlsx]MEMBERS!R176C35</stp>
        <tr r="AI176" s="1"/>
      </tp>
      <tp>
        <v>630360000000</v>
        <stp/>
        <stp>##V3_BDPV12</stp>
        <stp>2282 JT Equity</stp>
        <stp>cur_mkt_cap</stp>
        <stp>[EXCEL SHORT CUT SHEETS.xlsx]MEMBERS!R177C35</stp>
        <tr r="AI177" s="1"/>
      </tp>
      <tp>
        <v>65998898682</v>
        <stp/>
        <stp>##V3_BDPV12</stp>
        <stp>2288 JT Equity</stp>
        <stp>cur_mkt_cap</stp>
        <stp>[EXCEL SHORT CUT SHEETS.xlsx]MEMBERS!R179C35</stp>
        <tr r="AI179" s="1"/>
      </tp>
      <tp>
        <v>30657931650.000004</v>
        <stp/>
        <stp>##V3_BDPV12</stp>
        <stp>2204 JT Equity</stp>
        <stp>cur_mkt_cap</stp>
        <stp>[EXCEL SHORT CUT SHEETS.xlsx]MEMBERS!R161C35</stp>
        <tr r="AI161" s="1"/>
      </tp>
      <tp>
        <v>367979365700</v>
        <stp/>
        <stp>##V3_BDPV12</stp>
        <stp>2206 JT Equity</stp>
        <stp>cur_mkt_cap</stp>
        <stp>[EXCEL SHORT CUT SHEETS.xlsx]MEMBERS!R162C35</stp>
        <tr r="AI162" s="1"/>
      </tp>
      <tp>
        <v>24084675000</v>
        <stp/>
        <stp>##V3_BDPV12</stp>
        <stp>2207 JT Equity</stp>
        <stp>cur_mkt_cap</stp>
        <stp>[EXCEL SHORT CUT SHEETS.xlsx]MEMBERS!R163C35</stp>
        <tr r="AI163" s="1"/>
      </tp>
      <tp>
        <v>254962863144.99997</v>
        <stp/>
        <stp>##V3_BDPV12</stp>
        <stp>2201 JT Equity</stp>
        <stp>cur_mkt_cap</stp>
        <stp>[EXCEL SHORT CUT SHEETS.xlsx]MEMBERS!R160C35</stp>
        <tr r="AI160" s="1"/>
      </tp>
      <tp>
        <v>487926534900</v>
        <stp/>
        <stp>##V3_BDPV12</stp>
        <stp>2212 JT Equity</stp>
        <stp>cur_mkt_cap</stp>
        <stp>[EXCEL SHORT CUT SHEETS.xlsx]MEMBERS!R165C35</stp>
        <tr r="AI165" s="1"/>
      </tp>
      <tp>
        <v>58015482749.999992</v>
        <stp/>
        <stp>##V3_BDPV12</stp>
        <stp>2211 JT Equity</stp>
        <stp>cur_mkt_cap</stp>
        <stp>[EXCEL SHORT CUT SHEETS.xlsx]MEMBERS!R164C35</stp>
        <tr r="AI164" s="1"/>
      </tp>
      <tp>
        <v>8800973000</v>
        <stp/>
        <stp>##V3_BDPV12</stp>
        <stp>2215 JT Equity</stp>
        <stp>cur_mkt_cap</stp>
        <stp>[EXCEL SHORT CUT SHEETS.xlsx]MEMBERS!R166C35</stp>
        <tr r="AI166" s="1"/>
      </tp>
      <tp>
        <v>18676363903</v>
        <stp/>
        <stp>##V3_BDPV12</stp>
        <stp>2217 JT Equity</stp>
        <stp>cur_mkt_cap</stp>
        <stp>[EXCEL SHORT CUT SHEETS.xlsx]MEMBERS!R167C35</stp>
        <tr r="AI167" s="1"/>
      </tp>
      <tp>
        <v>80760344400</v>
        <stp/>
        <stp>##V3_BDPV12</stp>
        <stp>2222 JT Equity</stp>
        <stp>cur_mkt_cap</stp>
        <stp>[EXCEL SHORT CUT SHEETS.xlsx]MEMBERS!R169C35</stp>
        <tr r="AI169" s="1"/>
      </tp>
      <tp>
        <v>110588910750.00002</v>
        <stp/>
        <stp>##V3_BDPV12</stp>
        <stp>2220 JT Equity</stp>
        <stp>cur_mkt_cap</stp>
        <stp>[EXCEL SHORT CUT SHEETS.xlsx]MEMBERS!R168C35</stp>
        <tr r="AI168" s="1"/>
      </tp>
      <tp>
        <v>494427211000</v>
        <stp/>
        <stp>##V3_BDPV12</stp>
        <stp>2229 JT Equity</stp>
        <stp>cur_mkt_cap</stp>
        <stp>[EXCEL SHORT CUT SHEETS.xlsx]MEMBERS!R170C35</stp>
        <tr r="AI170" s="1"/>
      </tp>
      <tp>
        <v>208647220395</v>
        <stp/>
        <stp>##V3_BDPV12</stp>
        <stp>2270 JT Equity</stp>
        <stp>cur_mkt_cap</stp>
        <stp>[EXCEL SHORT CUT SHEETS.xlsx]MEMBERS!R175C35</stp>
        <tr r="AI175" s="1"/>
      </tp>
      <tp>
        <v>1326818746000</v>
        <stp/>
        <stp>##V3_BDPV12</stp>
        <stp>2269 JT Equity</stp>
        <stp>cur_mkt_cap</stp>
        <stp>[EXCEL SHORT CUT SHEETS.xlsx]MEMBERS!R174C35</stp>
        <tr r="AI174" s="1"/>
      </tp>
      <tp>
        <v>321729517838</v>
        <stp/>
        <stp>##V3_BDPV12</stp>
        <stp>2296 JT Equity</stp>
        <stp>cur_mkt_cap</stp>
        <stp>[EXCEL SHORT CUT SHEETS.xlsx]MEMBERS!R181C35</stp>
        <tr r="AI181" s="1"/>
      </tp>
      <tp>
        <v>180010528614</v>
        <stp/>
        <stp>##V3_BDPV12</stp>
        <stp>2264 JT Equity</stp>
        <stp>cur_mkt_cap</stp>
        <stp>[EXCEL SHORT CUT SHEETS.xlsx]MEMBERS!R171C35</stp>
        <tr r="AI171" s="1"/>
      </tp>
      <tp>
        <v>52750775375</v>
        <stp/>
        <stp>##V3_BDPV12</stp>
        <stp>2266 JT Equity</stp>
        <stp>cur_mkt_cap</stp>
        <stp>[EXCEL SHORT CUT SHEETS.xlsx]MEMBERS!R172C35</stp>
        <tr r="AI172" s="1"/>
      </tp>
      <tp>
        <v>1095920658140</v>
        <stp/>
        <stp>##V3_BDPV12</stp>
        <stp>2267 JT Equity</stp>
        <stp>cur_mkt_cap</stp>
        <stp>[EXCEL SHORT CUT SHEETS.xlsx]MEMBERS!R173C35</stp>
        <tr r="AI173" s="1"/>
      </tp>
      <tp>
        <v>103418045805</v>
        <stp/>
        <stp>##V3_BDPV12</stp>
        <stp>2292 JT Equity</stp>
        <stp>cur_mkt_cap</stp>
        <stp>[EXCEL SHORT CUT SHEETS.xlsx]MEMBERS!R180C35</stp>
        <tr r="AI180" s="1"/>
      </tp>
      <tp>
        <v>37156702000.000008</v>
        <stp/>
        <stp>##V3_BDPV12</stp>
        <stp>2378 JT Equity</stp>
        <stp>cur_mkt_cap</stp>
        <stp>[EXCEL SHORT CUT SHEETS.xlsx]MEMBERS!R196C35</stp>
        <tr r="AI196" s="1"/>
      </tp>
      <tp>
        <v>146134000000</v>
        <stp/>
        <stp>##V3_BDPV12</stp>
        <stp>2379 JT Equity</stp>
        <stp>cur_mkt_cap</stp>
        <stp>[EXCEL SHORT CUT SHEETS.xlsx]MEMBERS!R197C35</stp>
        <tr r="AI197" s="1"/>
      </tp>
      <tp>
        <v>15376253090</v>
        <stp/>
        <stp>##V3_BDPV12</stp>
        <stp>2372 JT Equity</stp>
        <stp>cur_mkt_cap</stp>
        <stp>[EXCEL SHORT CUT SHEETS.xlsx]MEMBERS!R195C35</stp>
        <tr r="AI195" s="1"/>
      </tp>
      <tp>
        <v>355164642800</v>
        <stp/>
        <stp>##V3_BDPV12</stp>
        <stp>2371 JT Equity</stp>
        <stp>cur_mkt_cap</stp>
        <stp>[EXCEL SHORT CUT SHEETS.xlsx]MEMBERS!R194C35</stp>
        <tr r="AI194" s="1"/>
      </tp>
      <tp>
        <v>20115690480</v>
        <stp/>
        <stp>##V3_BDPV12</stp>
        <stp>2359 JT Equity</stp>
        <stp>cur_mkt_cap</stp>
        <stp>[EXCEL SHORT CUT SHEETS.xlsx]MEMBERS!R193C35</stp>
        <tr r="AI193" s="1"/>
      </tp>
      <tp>
        <v>52608188600</v>
        <stp/>
        <stp>##V3_BDPV12</stp>
        <stp>2353 JT Equity</stp>
        <stp>cur_mkt_cap</stp>
        <stp>[EXCEL SHORT CUT SHEETS.xlsx]MEMBERS!R192C35</stp>
        <tr r="AI192" s="1"/>
      </tp>
      <tp>
        <v>243583955520</v>
        <stp/>
        <stp>##V3_BDPV12</stp>
        <stp>2327 JT Equity</stp>
        <stp>cur_mkt_cap</stp>
        <stp>[EXCEL SHORT CUT SHEETS.xlsx]MEMBERS!R188C35</stp>
        <tr r="AI188" s="1"/>
      </tp>
      <tp>
        <v>182724544200</v>
        <stp/>
        <stp>##V3_BDPV12</stp>
        <stp>2337 JT Equity</stp>
        <stp>cur_mkt_cap</stp>
        <stp>[EXCEL SHORT CUT SHEETS.xlsx]MEMBERS!R191C35</stp>
        <tr r="AI191" s="1"/>
      </tp>
      <tp>
        <v>10619488800</v>
        <stp/>
        <stp>##V3_BDPV12</stp>
        <stp>2335 JT Equity</stp>
        <stp>cur_mkt_cap</stp>
        <stp>[EXCEL SHORT CUT SHEETS.xlsx]MEMBERS!R190C35</stp>
        <tr r="AI190" s="1"/>
      </tp>
      <tp>
        <v>14057152000</v>
        <stp/>
        <stp>##V3_BDPV12</stp>
        <stp>2325 JT Equity</stp>
        <stp>cur_mkt_cap</stp>
        <stp>[EXCEL SHORT CUT SHEETS.xlsx]MEMBERS!R186C35</stp>
        <tr r="AI186" s="1"/>
      </tp>
      <tp>
        <v>47628210000</v>
        <stp/>
        <stp>##V3_BDPV12</stp>
        <stp>2326 JT Equity</stp>
        <stp>cur_mkt_cap</stp>
        <stp>[EXCEL SHORT CUT SHEETS.xlsx]MEMBERS!R187C35</stp>
        <tr r="AI187" s="1"/>
      </tp>
      <tp>
        <v>438772180600</v>
        <stp/>
        <stp>##V3_BDPV12</stp>
        <stp>2331 JT Equity</stp>
        <stp>cur_mkt_cap</stp>
        <stp>[EXCEL SHORT CUT SHEETS.xlsx]MEMBERS!R189C35</stp>
        <tr r="AI189" s="1"/>
      </tp>
      <tp>
        <v>28044729258</v>
        <stp/>
        <stp>##V3_BDPV12</stp>
        <stp>2309 JT Equity</stp>
        <stp>cur_mkt_cap</stp>
        <stp>[EXCEL SHORT CUT SHEETS.xlsx]MEMBERS!R184C35</stp>
        <tr r="AI184" s="1"/>
      </tp>
      <tp>
        <v>38530227300</v>
        <stp/>
        <stp>##V3_BDPV12</stp>
        <stp>2305 JT Equity</stp>
        <stp>cur_mkt_cap</stp>
        <stp>[EXCEL SHORT CUT SHEETS.xlsx]MEMBERS!R183C35</stp>
        <tr r="AI183" s="1"/>
      </tp>
      <tp>
        <v>18734240000</v>
        <stp/>
        <stp>##V3_BDPV12</stp>
        <stp>2301 JT Equity</stp>
        <stp>cur_mkt_cap</stp>
        <stp>[EXCEL SHORT CUT SHEETS.xlsx]MEMBERS!R182C35</stp>
        <tr r="AI182" s="1"/>
      </tp>
      <tp>
        <v>46074300000</v>
        <stp/>
        <stp>##V3_BDPV12</stp>
        <stp>2317 JT Equity</stp>
        <stp>cur_mkt_cap</stp>
        <stp>[EXCEL SHORT CUT SHEETS.xlsx]MEMBERS!R185C35</stp>
        <tr r="AI185" s="1"/>
      </tp>
      <tp>
        <v>32330614800.000004</v>
        <stp/>
        <stp>##V3_BDPV12</stp>
        <stp>2384 JT Equity</stp>
        <stp>cur_mkt_cap</stp>
        <stp>[EXCEL SHORT CUT SHEETS.xlsx]MEMBERS!R198C35</stp>
        <tr r="AI198" s="1"/>
      </tp>
      <tp>
        <v>28314313600</v>
        <stp/>
        <stp>##V3_BDPV12</stp>
        <stp>2389 JT Equity</stp>
        <stp>cur_mkt_cap</stp>
        <stp>[EXCEL SHORT CUT SHEETS.xlsx]MEMBERS!R199C35</stp>
        <tr r="AI199" s="1"/>
      </tp>
      <tp>
        <v>48911040000</v>
        <stp/>
        <stp>##V3_BDPV12</stp>
        <stp>2398 JT Equity</stp>
        <stp>cur_mkt_cap</stp>
        <stp>[EXCEL SHORT CUT SHEETS.xlsx]MEMBERS!R201C35</stp>
        <tr r="AI201" s="1"/>
      </tp>
      <tp>
        <v>23688835600</v>
        <stp/>
        <stp>##V3_BDPV12</stp>
        <stp>2395 JT Equity</stp>
        <stp>cur_mkt_cap</stp>
        <stp>[EXCEL SHORT CUT SHEETS.xlsx]MEMBERS!R200C35</stp>
        <tr r="AI200" s="1"/>
      </tp>
      <tp>
        <v>34806206568</v>
        <stp/>
        <stp>##V3_BDPV12</stp>
        <stp>2053 JT Equity</stp>
        <stp>cur_mkt_cap</stp>
        <stp>[EXCEL SHORT CUT SHEETS.xlsx]MEMBERS!R135C35</stp>
        <tr r="AI135" s="1"/>
      </tp>
      <tp>
        <v>35529415199.999992</v>
        <stp/>
        <stp>##V3_BDPV12</stp>
        <stp>2060 JT Equity</stp>
        <stp>cur_mkt_cap</stp>
        <stp>[EXCEL SHORT CUT SHEETS.xlsx]MEMBERS!R136C35</stp>
        <tr r="AI136" s="1"/>
      </tp>
      <tp>
        <v>21011353818</v>
        <stp/>
        <stp>##V3_BDPV12</stp>
        <stp>2009 JT Equity</stp>
        <stp>cur_mkt_cap</stp>
        <stp>[EXCEL SHORT CUT SHEETS.xlsx]MEMBERS!R134C35</stp>
        <tr r="AI134" s="1"/>
      </tp>
      <tp>
        <v>99734188289.999985</v>
        <stp/>
        <stp>##V3_BDPV12</stp>
        <stp>2004 JT Equity</stp>
        <stp>cur_mkt_cap</stp>
        <stp>[EXCEL SHORT CUT SHEETS.xlsx]MEMBERS!R133C35</stp>
        <tr r="AI133" s="1"/>
      </tp>
      <tp>
        <v>510712541098</v>
        <stp/>
        <stp>##V3_BDPV12</stp>
        <stp>2002 JT Equity</stp>
        <stp>cur_mkt_cap</stp>
        <stp>[EXCEL SHORT CUT SHEETS.xlsx]MEMBERS!R131C35</stp>
        <tr r="AI131" s="1"/>
      </tp>
      <tp>
        <v>139713147237</v>
        <stp/>
        <stp>##V3_BDPV12</stp>
        <stp>2001 JT Equity</stp>
        <stp>cur_mkt_cap</stp>
        <stp>[EXCEL SHORT CUT SHEETS.xlsx]MEMBERS!R130C35</stp>
        <tr r="AI130" s="1"/>
      </tp>
      <tp>
        <v>18628685080.000004</v>
        <stp/>
        <stp>##V3_BDPV12</stp>
        <stp>2003 JT Equity</stp>
        <stp>cur_mkt_cap</stp>
        <stp>[EXCEL SHORT CUT SHEETS.xlsx]MEMBERS!R132C35</stp>
        <tr r="AI132" s="1"/>
      </tp>
      <tp>
        <v>8815842000</v>
        <stp/>
        <stp>##V3_BDPV12</stp>
        <stp>2196 JT Equity</stp>
        <stp>cur_mkt_cap</stp>
        <stp>[EXCEL SHORT CUT SHEETS.xlsx]MEMBERS!R158C35</stp>
        <tr r="AI158" s="1"/>
      </tp>
      <tp>
        <v>104050029600.00002</v>
        <stp/>
        <stp>##V3_BDPV12</stp>
        <stp>2193 JT Equity</stp>
        <stp>cur_mkt_cap</stp>
        <stp>[EXCEL SHORT CUT SHEETS.xlsx]MEMBERS!R157C35</stp>
        <tr r="AI157" s="1"/>
      </tp>
      <tp>
        <v>21264216000</v>
        <stp/>
        <stp>##V3_BDPV12</stp>
        <stp>2198 JT Equity</stp>
        <stp>cur_mkt_cap</stp>
        <stp>[EXCEL SHORT CUT SHEETS.xlsx]MEMBERS!R159C35</stp>
        <tr r="AI159" s="1"/>
      </tp>
      <tp>
        <v>35576119999.999992</v>
        <stp/>
        <stp>##V3_BDPV12</stp>
        <stp>2183 JT Equity</stp>
        <stp>cur_mkt_cap</stp>
        <stp>[EXCEL SHORT CUT SHEETS.xlsx]MEMBERS!R156C35</stp>
        <tr r="AI156" s="1"/>
      </tp>
      <tp>
        <v>480226852560</v>
        <stp/>
        <stp>##V3_BDPV12</stp>
        <stp>2181 JT Equity</stp>
        <stp>cur_mkt_cap</stp>
        <stp>[EXCEL SHORT CUT SHEETS.xlsx]MEMBERS!R155C35</stp>
        <tr r="AI155" s="1"/>
      </tp>
      <tp>
        <v>62144460000</v>
        <stp/>
        <stp>##V3_BDPV12</stp>
        <stp>2124 JT Equity</stp>
        <stp>cur_mkt_cap</stp>
        <stp>[EXCEL SHORT CUT SHEETS.xlsx]MEMBERS!R143C35</stp>
        <tr r="AI143" s="1"/>
      </tp>
      <tp>
        <v>277886691000</v>
        <stp/>
        <stp>##V3_BDPV12</stp>
        <stp>2127 JT Equity</stp>
        <stp>cur_mkt_cap</stp>
        <stp>[EXCEL SHORT CUT SHEETS.xlsx]MEMBERS!R144C35</stp>
        <tr r="AI144" s="1"/>
      </tp>
      <tp>
        <v>86478464800</v>
        <stp/>
        <stp>##V3_BDPV12</stp>
        <stp>2120 JT Equity</stp>
        <stp>cur_mkt_cap</stp>
        <stp>[EXCEL SHORT CUT SHEETS.xlsx]MEMBERS!R142C35</stp>
        <tr r="AI142" s="1"/>
      </tp>
      <tp>
        <v>4944888000</v>
        <stp/>
        <stp>##V3_BDPV12</stp>
        <stp>2139 JT Equity</stp>
        <stp>cur_mkt_cap</stp>
        <stp>[EXCEL SHORT CUT SHEETS.xlsx]MEMBERS!R146C35</stp>
        <tr r="AI146" s="1"/>
      </tp>
      <tp>
        <v>102110495000.00002</v>
        <stp/>
        <stp>##V3_BDPV12</stp>
        <stp>2131 JT Equity</stp>
        <stp>cur_mkt_cap</stp>
        <stp>[EXCEL SHORT CUT SHEETS.xlsx]MEMBERS!R145C35</stp>
        <tr r="AI145" s="1"/>
      </tp>
      <tp>
        <v>41334488709</v>
        <stp/>
        <stp>##V3_BDPV12</stp>
        <stp>2117 JT Equity</stp>
        <stp>cur_mkt_cap</stp>
        <stp>[EXCEL SHORT CUT SHEETS.xlsx]MEMBERS!R141C35</stp>
        <tr r="AI141" s="1"/>
      </tp>
      <tp>
        <v>8890000000</v>
        <stp/>
        <stp>##V3_BDPV12</stp>
        <stp>2112 JT Equity</stp>
        <stp>cur_mkt_cap</stp>
        <stp>[EXCEL SHORT CUT SHEETS.xlsx]MEMBERS!R140C35</stp>
        <tr r="AI140" s="1"/>
      </tp>
      <tp>
        <v>35778621648</v>
        <stp/>
        <stp>##V3_BDPV12</stp>
        <stp>2174 JT Equity</stp>
        <stp>cur_mkt_cap</stp>
        <stp>[EXCEL SHORT CUT SHEETS.xlsx]MEMBERS!R153C35</stp>
        <tr r="AI153" s="1"/>
      </tp>
      <tp>
        <v>48732308000</v>
        <stp/>
        <stp>##V3_BDPV12</stp>
        <stp>2170 JT Equity</stp>
        <stp>cur_mkt_cap</stp>
        <stp>[EXCEL SHORT CUT SHEETS.xlsx]MEMBERS!R152C35</stp>
        <tr r="AI152" s="1"/>
      </tp>
      <tp>
        <v>112135749000</v>
        <stp/>
        <stp>##V3_BDPV12</stp>
        <stp>2175 JT Equity</stp>
        <stp>cur_mkt_cap</stp>
        <stp>[EXCEL SHORT CUT SHEETS.xlsx]MEMBERS!R154C35</stp>
        <tr r="AI154" s="1"/>
      </tp>
      <tp>
        <v>33894213900.000004</v>
        <stp/>
        <stp>##V3_BDPV12</stp>
        <stp>2168 JT Equity</stp>
        <stp>cur_mkt_cap</stp>
        <stp>[EXCEL SHORT CUT SHEETS.xlsx]MEMBERS!R150C35</stp>
        <tr r="AI150" s="1"/>
      </tp>
      <tp>
        <v>6910551200</v>
        <stp/>
        <stp>##V3_BDPV12</stp>
        <stp>2169 JT Equity</stp>
        <stp>cur_mkt_cap</stp>
        <stp>[EXCEL SHORT CUT SHEETS.xlsx]MEMBERS!R151C35</stp>
        <tr r="AI151" s="1"/>
      </tp>
      <tp>
        <v>6492640000</v>
        <stp/>
        <stp>##V3_BDPV12</stp>
        <stp>2107 JT Equity</stp>
        <stp>cur_mkt_cap</stp>
        <stp>[EXCEL SHORT CUT SHEETS.xlsx]MEMBERS!R137C35</stp>
        <tr r="AI137" s="1"/>
      </tp>
      <tp>
        <v>38160848580</v>
        <stp/>
        <stp>##V3_BDPV12</stp>
        <stp>2108 JT Equity</stp>
        <stp>cur_mkt_cap</stp>
        <stp>[EXCEL SHORT CUT SHEETS.xlsx]MEMBERS!R138C35</stp>
        <tr r="AI138" s="1"/>
      </tp>
      <tp>
        <v>74545385880</v>
        <stp/>
        <stp>##V3_BDPV12</stp>
        <stp>2109 JT Equity</stp>
        <stp>cur_mkt_cap</stp>
        <stp>[EXCEL SHORT CUT SHEETS.xlsx]MEMBERS!R139C35</stp>
        <tr r="AI139" s="1"/>
      </tp>
      <tp>
        <v>47654400000</v>
        <stp/>
        <stp>##V3_BDPV12</stp>
        <stp>2157 JT Equity</stp>
        <stp>cur_mkt_cap</stp>
        <stp>[EXCEL SHORT CUT SHEETS.xlsx]MEMBERS!R149C35</stp>
        <tr r="AI149" s="1"/>
      </tp>
      <tp>
        <v>33623316000</v>
        <stp/>
        <stp>##V3_BDPV12</stp>
        <stp>2154 JT Equity</stp>
        <stp>cur_mkt_cap</stp>
        <stp>[EXCEL SHORT CUT SHEETS.xlsx]MEMBERS!R148C35</stp>
        <tr r="AI148" s="1"/>
      </tp>
      <tp>
        <v>25583184000</v>
        <stp/>
        <stp>##V3_BDPV12</stp>
        <stp>2151 JT Equity</stp>
        <stp>cur_mkt_cap</stp>
        <stp>[EXCEL SHORT CUT SHEETS.xlsx]MEMBERS!R147C35</stp>
        <tr r="AI147" s="1"/>
      </tp>
      <tp>
        <v>6951299999.999999</v>
        <stp/>
        <stp>##V3_BDPV12</stp>
        <stp>2599 JT Equity</stp>
        <stp>cur_mkt_cap</stp>
        <stp>[EXCEL SHORT CUT SHEETS.xlsx]MEMBERS!R232C35</stp>
        <tr r="AI232" s="1"/>
      </tp>
      <tp>
        <v>296728654656</v>
        <stp/>
        <stp>##V3_BDPV12</stp>
        <stp>2580 JT Equity</stp>
        <stp>cur_mkt_cap</stp>
        <stp>[EXCEL SHORT CUT SHEETS.xlsx]MEMBERS!R226C35</stp>
        <tr r="AI226" s="1"/>
      </tp>
      <tp>
        <v>13661161999.999998</v>
        <stp/>
        <stp>##V3_BDPV12</stp>
        <stp>2597 JT Equity</stp>
        <stp>cur_mkt_cap</stp>
        <stp>[EXCEL SHORT CUT SHEETS.xlsx]MEMBERS!R231C35</stp>
        <tr r="AI231" s="1"/>
      </tp>
      <tp>
        <v>49189752000</v>
        <stp/>
        <stp>##V3_BDPV12</stp>
        <stp>2594 JT Equity</stp>
        <stp>cur_mkt_cap</stp>
        <stp>[EXCEL SHORT CUT SHEETS.xlsx]MEMBERS!R230C35</stp>
        <tr r="AI230" s="1"/>
      </tp>
      <tp>
        <v>1427580000000</v>
        <stp/>
        <stp>##V3_BDPV12</stp>
        <stp>2587 JT Equity</stp>
        <stp>cur_mkt_cap</stp>
        <stp>[EXCEL SHORT CUT SHEETS.xlsx]MEMBERS!R227C35</stp>
        <tr r="AI227" s="1"/>
      </tp>
      <tp>
        <v>330531867900</v>
        <stp/>
        <stp>##V3_BDPV12</stp>
        <stp>2593 JT Equity</stp>
        <stp>cur_mkt_cap</stp>
        <stp>[EXCEL SHORT CUT SHEETS.xlsx]MEMBERS!R229C35</stp>
        <tr r="AI229" s="1"/>
      </tp>
      <tp>
        <v>94440450000</v>
        <stp/>
        <stp>##V3_BDPV12</stp>
        <stp>2590 JT Equity</stp>
        <stp>cur_mkt_cap</stp>
        <stp>[EXCEL SHORT CUT SHEETS.xlsx]MEMBERS!R228C35</stp>
        <tr r="AI228" s="1"/>
      </tp>
      <tp>
        <v>30937500000</v>
        <stp/>
        <stp>##V3_BDPV12</stp>
        <stp>2540 JT Equity</stp>
        <stp>cur_mkt_cap</stp>
        <stp>[EXCEL SHORT CUT SHEETS.xlsx]MEMBERS!R224C35</stp>
        <tr r="AI224" s="1"/>
      </tp>
      <tp>
        <v>347823484820</v>
        <stp/>
        <stp>##V3_BDPV12</stp>
        <stp>2579 JT Equity</stp>
        <stp>cur_mkt_cap</stp>
        <stp>[EXCEL SHORT CUT SHEETS.xlsx]MEMBERS!R225C35</stp>
        <tr r="AI225" s="1"/>
      </tp>
      <tp>
        <v>1996242438336</v>
        <stp/>
        <stp>##V3_BDPV12</stp>
        <stp>2502 JT Equity</stp>
        <stp>cur_mkt_cap</stp>
        <stp>[EXCEL SHORT CUT SHEETS.xlsx]MEMBERS!R220C35</stp>
        <tr r="AI220" s="1"/>
      </tp>
      <tp>
        <v>1730659000000</v>
        <stp/>
        <stp>##V3_BDPV12</stp>
        <stp>2503 JT Equity</stp>
        <stp>cur_mkt_cap</stp>
        <stp>[EXCEL SHORT CUT SHEETS.xlsx]MEMBERS!R221C35</stp>
        <tr r="AI221" s="1"/>
      </tp>
      <tp>
        <v>225272897982</v>
        <stp/>
        <stp>##V3_BDPV12</stp>
        <stp>2501 JT Equity</stp>
        <stp>cur_mkt_cap</stp>
        <stp>[EXCEL SHORT CUT SHEETS.xlsx]MEMBERS!R219C35</stp>
        <tr r="AI219" s="1"/>
      </tp>
      <tp>
        <v>240122816529</v>
        <stp/>
        <stp>##V3_BDPV12</stp>
        <stp>2531 JT Equity</stp>
        <stp>cur_mkt_cap</stp>
        <stp>[EXCEL SHORT CUT SHEETS.xlsx]MEMBERS!R222C35</stp>
        <tr r="AI222" s="1"/>
      </tp>
      <tp>
        <v>17380341940.000004</v>
        <stp/>
        <stp>##V3_BDPV12</stp>
        <stp>2533 JT Equity</stp>
        <stp>cur_mkt_cap</stp>
        <stp>[EXCEL SHORT CUT SHEETS.xlsx]MEMBERS!R223C35</stp>
        <tr r="AI223" s="1"/>
      </tp>
      <tp>
        <v>76272772799.999985</v>
        <stp/>
        <stp>##V3_BDPV12</stp>
        <stp>2492 JT Equity</stp>
        <stp>cur_mkt_cap</stp>
        <stp>[EXCEL SHORT CUT SHEETS.xlsx]MEMBERS!R218C35</stp>
        <tr r="AI218" s="1"/>
      </tp>
      <tp>
        <v>12857683000</v>
        <stp/>
        <stp>##V3_BDPV12</stp>
        <stp>2491 JT Equity</stp>
        <stp>cur_mkt_cap</stp>
        <stp>[EXCEL SHORT CUT SHEETS.xlsx]MEMBERS!R217C35</stp>
        <tr r="AI217" s="1"/>
      </tp>
      <tp>
        <v>13794364800.000002</v>
        <stp/>
        <stp>##V3_BDPV12</stp>
        <stp>2485 JT Equity</stp>
        <stp>cur_mkt_cap</stp>
        <stp>[EXCEL SHORT CUT SHEETS.xlsx]MEMBERS!R216C35</stp>
        <tr r="AI216" s="1"/>
      </tp>
      <tp>
        <v>27241480000</v>
        <stp/>
        <stp>##V3_BDPV12</stp>
        <stp>2475 JT Equity</stp>
        <stp>cur_mkt_cap</stp>
        <stp>[EXCEL SHORT CUT SHEETS.xlsx]MEMBERS!R215C35</stp>
        <tr r="AI215" s="1"/>
      </tp>
      <tp>
        <v>24772409400</v>
        <stp/>
        <stp>##V3_BDPV12</stp>
        <stp>2462 JT Equity</stp>
        <stp>cur_mkt_cap</stp>
        <stp>[EXCEL SHORT CUT SHEETS.xlsx]MEMBERS!R214C35</stp>
        <tr r="AI214" s="1"/>
      </tp>
      <tp>
        <v>59269769803.999992</v>
        <stp/>
        <stp>##V3_BDPV12</stp>
        <stp>2461 JT Equity</stp>
        <stp>cur_mkt_cap</stp>
        <stp>[EXCEL SHORT CUT SHEETS.xlsx]MEMBERS!R213C35</stp>
        <tr r="AI213" s="1"/>
      </tp>
      <tp>
        <v>8740620000</v>
        <stp/>
        <stp>##V3_BDPV12</stp>
        <stp>2453 JT Equity</stp>
        <stp>cur_mkt_cap</stp>
        <stp>[EXCEL SHORT CUT SHEETS.xlsx]MEMBERS!R212C35</stp>
        <tr r="AI212" s="1"/>
      </tp>
      <tp>
        <v>26502840000</v>
        <stp/>
        <stp>##V3_BDPV12</stp>
        <stp>2445 JT Equity</stp>
        <stp>cur_mkt_cap</stp>
        <stp>[EXCEL SHORT CUT SHEETS.xlsx]MEMBERS!R211C35</stp>
        <tr r="AI211" s="1"/>
      </tp>
      <tp>
        <v>108010046900</v>
        <stp/>
        <stp>##V3_BDPV12</stp>
        <stp>2440 JT Equity</stp>
        <stp>cur_mkt_cap</stp>
        <stp>[EXCEL SHORT CUT SHEETS.xlsx]MEMBERS!R210C35</stp>
        <tr r="AI210" s="1"/>
      </tp>
      <tp>
        <v>24676800000</v>
        <stp/>
        <stp>##V3_BDPV12</stp>
        <stp>2428 JT Equity</stp>
        <stp>cur_mkt_cap</stp>
        <stp>[EXCEL SHORT CUT SHEETS.xlsx]MEMBERS!R206C35</stp>
        <tr r="AI206" s="1"/>
      </tp>
      <tp>
        <v>31996681499.999996</v>
        <stp/>
        <stp>##V3_BDPV12</stp>
        <stp>2429 JT Equity</stp>
        <stp>cur_mkt_cap</stp>
        <stp>[EXCEL SHORT CUT SHEETS.xlsx]MEMBERS!R207C35</stp>
        <tr r="AI207" s="1"/>
      </tp>
      <tp>
        <v>68940629999.999985</v>
        <stp/>
        <stp>##V3_BDPV12</stp>
        <stp>2427 JT Equity</stp>
        <stp>cur_mkt_cap</stp>
        <stp>[EXCEL SHORT CUT SHEETS.xlsx]MEMBERS!R205C35</stp>
        <tr r="AI205" s="1"/>
      </tp>
      <tp>
        <v>366468380190</v>
        <stp/>
        <stp>##V3_BDPV12</stp>
        <stp>2432 JT Equity</stp>
        <stp>cur_mkt_cap</stp>
        <stp>[EXCEL SHORT CUT SHEETS.xlsx]MEMBERS!R208C35</stp>
        <tr r="AI208" s="1"/>
      </tp>
      <tp>
        <v>512896692000.00006</v>
        <stp/>
        <stp>##V3_BDPV12</stp>
        <stp>2433 JT Equity</stp>
        <stp>cur_mkt_cap</stp>
        <stp>[EXCEL SHORT CUT SHEETS.xlsx]MEMBERS!R209C35</stp>
        <tr r="AI209" s="1"/>
      </tp>
      <tp>
        <v>30600000000</v>
        <stp/>
        <stp>##V3_BDPV12</stp>
        <stp>2418 JT Equity</stp>
        <stp>cur_mkt_cap</stp>
        <stp>[EXCEL SHORT CUT SHEETS.xlsx]MEMBERS!R204C35</stp>
        <tr r="AI204" s="1"/>
      </tp>
      <tp>
        <v>8218376000</v>
        <stp/>
        <stp>##V3_BDPV12</stp>
        <stp>2410 JT Equity</stp>
        <stp>cur_mkt_cap</stp>
        <stp>[EXCEL SHORT CUT SHEETS.xlsx]MEMBERS!R202C35</stp>
        <tr r="AI202" s="1"/>
      </tp>
      <tp>
        <v>930813737500</v>
        <stp/>
        <stp>##V3_BDPV12</stp>
        <stp>2413 JT Equity</stp>
        <stp>cur_mkt_cap</stp>
        <stp>[EXCEL SHORT CUT SHEETS.xlsx]MEMBERS!R203C35</stp>
        <tr r="AI203" s="1"/>
      </tp>
      <tp>
        <v>4627993600</v>
        <stp/>
        <stp>##V3_BDPV12</stp>
        <stp>2796 JT Equity</stp>
        <stp>cur_mkt_cap</stp>
        <stp>[EXCEL SHORT CUT SHEETS.xlsx]MEMBERS!R270C35</stp>
        <tr r="AI270" s="1"/>
      </tp>
      <tp>
        <v>471210288000</v>
        <stp/>
        <stp>##V3_BDPV12</stp>
        <stp>2784 JT Equity</stp>
        <stp>cur_mkt_cap</stp>
        <stp>[EXCEL SHORT CUT SHEETS.xlsx]MEMBERS!R267C35</stp>
        <tr r="AI267" s="1"/>
      </tp>
      <tp>
        <v>30578399999.999996</v>
        <stp/>
        <stp>##V3_BDPV12</stp>
        <stp>2792 JT Equity</stp>
        <stp>cur_mkt_cap</stp>
        <stp>[EXCEL SHORT CUT SHEETS.xlsx]MEMBERS!R269C35</stp>
        <tr r="AI269" s="1"/>
      </tp>
      <tp>
        <v>72807336000</v>
        <stp/>
        <stp>##V3_BDPV12</stp>
        <stp>2791 JT Equity</stp>
        <stp>cur_mkt_cap</stp>
        <stp>[EXCEL SHORT CUT SHEETS.xlsx]MEMBERS!R268C35</stp>
        <tr r="AI268" s="1"/>
      </tp>
      <tp>
        <v>14644705999.999998</v>
        <stp/>
        <stp>##V3_BDPV12</stp>
        <stp>2737 JT Equity</stp>
        <stp>cur_mkt_cap</stp>
        <stp>[EXCEL SHORT CUT SHEETS.xlsx]MEMBERS!R258C35</stp>
        <tr r="AI258" s="1"/>
      </tp>
      <tp>
        <v>44487928320</v>
        <stp/>
        <stp>##V3_BDPV12</stp>
        <stp>2733 JT Equity</stp>
        <stp>cur_mkt_cap</stp>
        <stp>[EXCEL SHORT CUT SHEETS.xlsx]MEMBERS!R255C35</stp>
        <tr r="AI255" s="1"/>
      </tp>
      <tp>
        <v>115029788172</v>
        <stp/>
        <stp>##V3_BDPV12</stp>
        <stp>2730 JT Equity</stp>
        <stp>cur_mkt_cap</stp>
        <stp>[EXCEL SHORT CUT SHEETS.xlsx]MEMBERS!R254C35</stp>
        <tr r="AI254" s="1"/>
      </tp>
      <tp>
        <v>40879469993</v>
        <stp/>
        <stp>##V3_BDPV12</stp>
        <stp>2734 JT Equity</stp>
        <stp>cur_mkt_cap</stp>
        <stp>[EXCEL SHORT CUT SHEETS.xlsx]MEMBERS!R256C35</stp>
        <tr r="AI256" s="1"/>
      </tp>
      <tp>
        <v>16959942000</v>
        <stp/>
        <stp>##V3_BDPV12</stp>
        <stp>2735 JT Equity</stp>
        <stp>cur_mkt_cap</stp>
        <stp>[EXCEL SHORT CUT SHEETS.xlsx]MEMBERS!R257C35</stp>
        <tr r="AI257" s="1"/>
      </tp>
      <tp>
        <v>28143325000</v>
        <stp/>
        <stp>##V3_BDPV12</stp>
        <stp>2729 JT Equity</stp>
        <stp>cur_mkt_cap</stp>
        <stp>[EXCEL SHORT CUT SHEETS.xlsx]MEMBERS!R253C35</stp>
        <tr r="AI253" s="1"/>
      </tp>
      <tp>
        <v>64225536000</v>
        <stp/>
        <stp>##V3_BDPV12</stp>
        <stp>2726 JT Equity</stp>
        <stp>cur_mkt_cap</stp>
        <stp>[EXCEL SHORT CUT SHEETS.xlsx]MEMBERS!R252C35</stp>
        <tr r="AI252" s="1"/>
      </tp>
      <tp>
        <v>41395389661</v>
        <stp/>
        <stp>##V3_BDPV12</stp>
        <stp>2715 JT Equity</stp>
        <stp>cur_mkt_cap</stp>
        <stp>[EXCEL SHORT CUT SHEETS.xlsx]MEMBERS!R251C35</stp>
        <tr r="AI251" s="1"/>
      </tp>
      <tp>
        <v>22577295800</v>
        <stp/>
        <stp>##V3_BDPV12</stp>
        <stp>2749 JT Equity</stp>
        <stp>cur_mkt_cap</stp>
        <stp>[EXCEL SHORT CUT SHEETS.xlsx]MEMBERS!R260C35</stp>
        <tr r="AI260" s="1"/>
      </tp>
      <tp>
        <v>27874616000</v>
        <stp/>
        <stp>##V3_BDPV12</stp>
        <stp>2753 JT Equity</stp>
        <stp>cur_mkt_cap</stp>
        <stp>[EXCEL SHORT CUT SHEETS.xlsx]MEMBERS!R261C35</stp>
        <tr r="AI261" s="1"/>
      </tp>
      <tp>
        <v>362934855290</v>
        <stp/>
        <stp>##V3_BDPV12</stp>
        <stp>2768 JT Equity</stp>
        <stp>cur_mkt_cap</stp>
        <stp>[EXCEL SHORT CUT SHEETS.xlsx]MEMBERS!R265C35</stp>
        <tr r="AI265" s="1"/>
      </tp>
      <tp>
        <v>31835751000</v>
        <stp/>
        <stp>##V3_BDPV12</stp>
        <stp>2764 JT Equity</stp>
        <stp>cur_mkt_cap</stp>
        <stp>[EXCEL SHORT CUT SHEETS.xlsx]MEMBERS!R263C35</stp>
        <tr r="AI263" s="1"/>
      </tp>
      <tp>
        <v>43479100000.000008</v>
        <stp/>
        <stp>##V3_BDPV12</stp>
        <stp>2767 JT Equity</stp>
        <stp>cur_mkt_cap</stp>
        <stp>[EXCEL SHORT CUT SHEETS.xlsx]MEMBERS!R264C35</stp>
        <tr r="AI264" s="1"/>
      </tp>
      <tp>
        <v>16733690999.999998</v>
        <stp/>
        <stp>##V3_BDPV12</stp>
        <stp>2760 JT Equity</stp>
        <stp>cur_mkt_cap</stp>
        <stp>[EXCEL SHORT CUT SHEETS.xlsx]MEMBERS!R262C35</stp>
        <tr r="AI262" s="1"/>
      </tp>
      <tp>
        <v>47178424999.999992</v>
        <stp/>
        <stp>##V3_BDPV12</stp>
        <stp>2742 JT Equity</stp>
        <stp>cur_mkt_cap</stp>
        <stp>[EXCEL SHORT CUT SHEETS.xlsx]MEMBERS!R259C35</stp>
        <tr r="AI259" s="1"/>
      </tp>
      <tp>
        <v>43437856000</v>
        <stp/>
        <stp>##V3_BDPV12</stp>
        <stp>2772 JT Equity</stp>
        <stp>cur_mkt_cap</stp>
        <stp>[EXCEL SHORT CUT SHEETS.xlsx]MEMBERS!R266C35</stp>
        <tr r="AI266" s="1"/>
      </tp>
      <tp>
        <v>30538534200</v>
        <stp/>
        <stp>##V3_BDPV12</stp>
        <stp>2698 JT Equity</stp>
        <stp>cur_mkt_cap</stp>
        <stp>[EXCEL SHORT CUT SHEETS.xlsx]MEMBERS!R250C35</stp>
        <tr r="AI250" s="1"/>
      </tp>
      <tp>
        <v>67110173000.000008</v>
        <stp/>
        <stp>##V3_BDPV12</stp>
        <stp>2681 JT Equity</stp>
        <stp>cur_mkt_cap</stp>
        <stp>[EXCEL SHORT CUT SHEETS.xlsx]MEMBERS!R244C35</stp>
        <tr r="AI244" s="1"/>
      </tp>
      <tp>
        <v>148596000000</v>
        <stp/>
        <stp>##V3_BDPV12</stp>
        <stp>2685 JT Equity</stp>
        <stp>cur_mkt_cap</stp>
        <stp>[EXCEL SHORT CUT SHEETS.xlsx]MEMBERS!R245C35</stp>
        <tr r="AI245" s="1"/>
      </tp>
      <tp>
        <v>34834527000</v>
        <stp/>
        <stp>##V3_BDPV12</stp>
        <stp>2686 JT Equity</stp>
        <stp>cur_mkt_cap</stp>
        <stp>[EXCEL SHORT CUT SHEETS.xlsx]MEMBERS!R246C35</stp>
        <tr r="AI246" s="1"/>
      </tp>
      <tp>
        <v>3706848000</v>
        <stp/>
        <stp>##V3_BDPV12</stp>
        <stp>2687 JT Equity</stp>
        <stp>cur_mkt_cap</stp>
        <stp>[EXCEL SHORT CUT SHEETS.xlsx]MEMBERS!R247C35</stp>
        <tr r="AI247" s="1"/>
      </tp>
      <tp>
        <v>95529577000</v>
        <stp/>
        <stp>##V3_BDPV12</stp>
        <stp>2695 JT Equity</stp>
        <stp>cur_mkt_cap</stp>
        <stp>[EXCEL SHORT CUT SHEETS.xlsx]MEMBERS!R249C35</stp>
        <tr r="AI249" s="1"/>
      </tp>
      <tp>
        <v>58581941550</v>
        <stp/>
        <stp>##V3_BDPV12</stp>
        <stp>2692 JT Equity</stp>
        <stp>cur_mkt_cap</stp>
        <stp>[EXCEL SHORT CUT SHEETS.xlsx]MEMBERS!R248C35</stp>
        <tr r="AI248" s="1"/>
      </tp>
      <tp>
        <v>801397000000</v>
        <stp/>
        <stp>##V3_BDPV12</stp>
        <stp>2651 JT Equity</stp>
        <stp>cur_mkt_cap</stp>
        <stp>[EXCEL SHORT CUT SHEETS.xlsx]MEMBERS!R237C35</stp>
        <tr r="AI237" s="1"/>
      </tp>
      <tp>
        <v>166624417340</v>
        <stp/>
        <stp>##V3_BDPV12</stp>
        <stp>2659 JT Equity</stp>
        <stp>cur_mkt_cap</stp>
        <stp>[EXCEL SHORT CUT SHEETS.xlsx]MEMBERS!R238C35</stp>
        <tr r="AI238" s="1"/>
      </tp>
      <tp>
        <v>73160257920</v>
        <stp/>
        <stp>##V3_BDPV12</stp>
        <stp>2664 JT Equity</stp>
        <stp>cur_mkt_cap</stp>
        <stp>[EXCEL SHORT CUT SHEETS.xlsx]MEMBERS!R239C35</stp>
        <tr r="AI239" s="1"/>
      </tp>
      <tp>
        <v>45214000000</v>
        <stp/>
        <stp>##V3_BDPV12</stp>
        <stp>2612 JT Equity</stp>
        <stp>cur_mkt_cap</stp>
        <stp>[EXCEL SHORT CUT SHEETS.xlsx]MEMBERS!R235C35</stp>
        <tr r="AI235" s="1"/>
      </tp>
      <tp>
        <v>68357229840</v>
        <stp/>
        <stp>##V3_BDPV12</stp>
        <stp>2613 JT Equity</stp>
        <stp>cur_mkt_cap</stp>
        <stp>[EXCEL SHORT CUT SHEETS.xlsx]MEMBERS!R236C35</stp>
        <tr r="AI236" s="1"/>
      </tp>
      <tp>
        <v>183461207999.99997</v>
        <stp/>
        <stp>##V3_BDPV12</stp>
        <stp>2678 JT Equity</stp>
        <stp>cur_mkt_cap</stp>
        <stp>[EXCEL SHORT CUT SHEETS.xlsx]MEMBERS!R243C35</stp>
        <tr r="AI243" s="1"/>
      </tp>
      <tp>
        <v>16340134000</v>
        <stp/>
        <stp>##V3_BDPV12</stp>
        <stp>2674 JT Equity</stp>
        <stp>cur_mkt_cap</stp>
        <stp>[EXCEL SHORT CUT SHEETS.xlsx]MEMBERS!R241C35</stp>
        <tr r="AI241" s="1"/>
      </tp>
      <tp>
        <v>10660046400</v>
        <stp/>
        <stp>##V3_BDPV12</stp>
        <stp>2676 JT Equity</stp>
        <stp>cur_mkt_cap</stp>
        <stp>[EXCEL SHORT CUT SHEETS.xlsx]MEMBERS!R242C35</stp>
        <tr r="AI242" s="1"/>
      </tp>
      <tp>
        <v>208852978455</v>
        <stp/>
        <stp>##V3_BDPV12</stp>
        <stp>2607 JT Equity</stp>
        <stp>cur_mkt_cap</stp>
        <stp>[EXCEL SHORT CUT SHEETS.xlsx]MEMBERS!R234C35</stp>
        <tr r="AI234" s="1"/>
      </tp>
      <tp>
        <v>99670090025.000015</v>
        <stp/>
        <stp>##V3_BDPV12</stp>
        <stp>2602 JT Equity</stp>
        <stp>cur_mkt_cap</stp>
        <stp>[EXCEL SHORT CUT SHEETS.xlsx]MEMBERS!R233C35</stp>
        <tr r="AI233" s="1"/>
      </tp>
      <tp>
        <v>548015242239.99994</v>
        <stp/>
        <stp>##V3_BDPV12</stp>
        <stp>2670 JT Equity</stp>
        <stp>cur_mkt_cap</stp>
        <stp>[EXCEL SHORT CUT SHEETS.xlsx]MEMBERS!R240C35</stp>
        <tr r="AI240" s="1"/>
      </tp>
      <tp t="s">
        <v>TOPIX ELECTRIC APPL INDX</v>
        <stp/>
        <stp>##V3_BDPV12</stp>
        <stp>TPELMH Index</stp>
        <stp>short_name</stp>
        <stp>[EXCEL SHORT CUT SHEETS.xlsx]MEMBERS!R21C6</stp>
        <tr r="F21" s="1"/>
      </tp>
      <tp t="s">
        <v>TOPIX REAL ESTATE INDEX</v>
        <stp/>
        <stp>##V3_BDPV12</stp>
        <stp>TPREAL Index</stp>
        <stp>short_name</stp>
        <stp>[EXCEL SHORT CUT SHEETS.xlsx]MEMBERS!R28C6</stp>
        <tr r="F28" s="1"/>
      </tp>
      <tp t="s">
        <v>TOPIX ELEC POWR &amp; GAS IX</v>
        <stp/>
        <stp>##V3_BDPV12</stp>
        <stp>TPELEC Index</stp>
        <stp>short_name</stp>
        <stp>[EXCEL SHORT CUT SHEETS.xlsx]MEMBERS!R41C6</stp>
        <tr r="F41" s="1"/>
      </tp>
      <tp>
        <v>52855526845</v>
        <stp/>
        <stp>##V3_BDPV12</stp>
        <stp>1982 JT Equity</stp>
        <stp>cur_mkt_cap</stp>
        <stp>[EXCEL SHORT CUT SHEETS.xlsx]MEMBERS!R128C35</stp>
        <tr r="AI128" s="1"/>
      </tp>
      <tp>
        <v>158790099888</v>
        <stp/>
        <stp>##V3_BDPV12</stp>
        <stp>1983 JT Equity</stp>
        <stp>cur_mkt_cap</stp>
        <stp>[EXCEL SHORT CUT SHEETS.xlsx]MEMBERS!R129C35</stp>
        <tr r="AI129" s="1"/>
      </tp>
      <tp>
        <v>44263142288.999992</v>
        <stp/>
        <stp>##V3_BDPV12</stp>
        <stp>1980 JT Equity</stp>
        <stp>cur_mkt_cap</stp>
        <stp>[EXCEL SHORT CUT SHEETS.xlsx]MEMBERS!R127C35</stp>
        <tr r="AI127" s="1"/>
      </tp>
      <tp>
        <v>14352438515.999998</v>
        <stp/>
        <stp>##V3_BDPV12</stp>
        <stp>1967 JT Equity</stp>
        <stp>cur_mkt_cap</stp>
        <stp>[EXCEL SHORT CUT SHEETS.xlsx]MEMBERS!R119C35</stp>
        <tr r="AI119" s="1"/>
      </tp>
      <tp>
        <v>18252000000</v>
        <stp/>
        <stp>##V3_BDPV12</stp>
        <stp>1964 JT Equity</stp>
        <stp>cur_mkt_cap</stp>
        <stp>[EXCEL SHORT CUT SHEETS.xlsx]MEMBERS!R118C35</stp>
        <tr r="AI118" s="1"/>
      </tp>
      <tp>
        <v>67127784092</v>
        <stp/>
        <stp>##V3_BDPV12</stp>
        <stp>1961 JT Equity</stp>
        <stp>cur_mkt_cap</stp>
        <stp>[EXCEL SHORT CUT SHEETS.xlsx]MEMBERS!R116C35</stp>
        <tr r="AI116" s="1"/>
      </tp>
      <tp>
        <v>522250704864</v>
        <stp/>
        <stp>##V3_BDPV12</stp>
        <stp>1963 JT Equity</stp>
        <stp>cur_mkt_cap</stp>
        <stp>[EXCEL SHORT CUT SHEETS.xlsx]MEMBERS!R117C35</stp>
        <tr r="AI117" s="1"/>
      </tp>
      <tp>
        <v>54027324285.999992</v>
        <stp/>
        <stp>##V3_BDPV12</stp>
        <stp>1946 JT Equity</stp>
        <stp>cur_mkt_cap</stp>
        <stp>[EXCEL SHORT CUT SHEETS.xlsx]MEMBERS!R108C35</stp>
        <tr r="AI108" s="1"/>
      </tp>
      <tp>
        <v>205363527130</v>
        <stp/>
        <stp>##V3_BDPV12</stp>
        <stp>1959 JT Equity</stp>
        <stp>cur_mkt_cap</stp>
        <stp>[EXCEL SHORT CUT SHEETS.xlsx]MEMBERS!R115C35</stp>
        <tr r="AI115" s="1"/>
      </tp>
      <tp>
        <v>44223464520</v>
        <stp/>
        <stp>##V3_BDPV12</stp>
        <stp>1968 JT Equity</stp>
        <stp>cur_mkt_cap</stp>
        <stp>[EXCEL SHORT CUT SHEETS.xlsx]MEMBERS!R120C35</stp>
        <tr r="AI120" s="1"/>
      </tp>
      <tp>
        <v>135073733375.99998</v>
        <stp/>
        <stp>##V3_BDPV12</stp>
        <stp>1969 JT Equity</stp>
        <stp>cur_mkt_cap</stp>
        <stp>[EXCEL SHORT CUT SHEETS.xlsx]MEMBERS!R121C35</stp>
        <tr r="AI121" s="1"/>
      </tp>
      <tp>
        <v>187428252594.00003</v>
        <stp/>
        <stp>##V3_BDPV12</stp>
        <stp>1942 JT Equity</stp>
        <stp>cur_mkt_cap</stp>
        <stp>[EXCEL SHORT CUT SHEETS.xlsx]MEMBERS!R105C35</stp>
        <tr r="AI105" s="1"/>
      </tp>
      <tp>
        <v>46031938112</v>
        <stp/>
        <stp>##V3_BDPV12</stp>
        <stp>1954 JT Equity</stp>
        <stp>cur_mkt_cap</stp>
        <stp>[EXCEL SHORT CUT SHEETS.xlsx]MEMBERS!R113C35</stp>
        <tr r="AI113" s="1"/>
      </tp>
      <tp>
        <v>153465403651.99997</v>
        <stp/>
        <stp>##V3_BDPV12</stp>
        <stp>1941 JT Equity</stp>
        <stp>cur_mkt_cap</stp>
        <stp>[EXCEL SHORT CUT SHEETS.xlsx]MEMBERS!R104C35</stp>
        <tr r="AI104" s="1"/>
      </tp>
      <tp>
        <v>322194375160</v>
        <stp/>
        <stp>##V3_BDPV12</stp>
        <stp>1944 JT Equity</stp>
        <stp>cur_mkt_cap</stp>
        <stp>[EXCEL SHORT CUT SHEETS.xlsx]MEMBERS!R106C35</stp>
        <tr r="AI106" s="1"/>
      </tp>
      <tp>
        <v>36553778712</v>
        <stp/>
        <stp>##V3_BDPV12</stp>
        <stp>1945 JT Equity</stp>
        <stp>cur_mkt_cap</stp>
        <stp>[EXCEL SHORT CUT SHEETS.xlsx]MEMBERS!R107C35</stp>
        <tr r="AI107" s="1"/>
      </tp>
      <tp>
        <v>18353708670</v>
        <stp/>
        <stp>##V3_BDPV12</stp>
        <stp>1956 JT Equity</stp>
        <stp>cur_mkt_cap</stp>
        <stp>[EXCEL SHORT CUT SHEETS.xlsx]MEMBERS!R114C35</stp>
        <tr r="AI114" s="1"/>
      </tp>
      <tp>
        <v>45221930451</v>
        <stp/>
        <stp>##V3_BDPV12</stp>
        <stp>1949 JT Equity</stp>
        <stp>cur_mkt_cap</stp>
        <stp>[EXCEL SHORT CUT SHEETS.xlsx]MEMBERS!R109C35</stp>
        <tr r="AI109" s="1"/>
      </tp>
      <tp>
        <v>130870449657</v>
        <stp/>
        <stp>##V3_BDPV12</stp>
        <stp>1950 JT Equity</stp>
        <stp>cur_mkt_cap</stp>
        <stp>[EXCEL SHORT CUT SHEETS.xlsx]MEMBERS!R110C35</stp>
        <tr r="AI110" s="1"/>
      </tp>
      <tp>
        <v>187675183467</v>
        <stp/>
        <stp>##V3_BDPV12</stp>
        <stp>1951 JT Equity</stp>
        <stp>cur_mkt_cap</stp>
        <stp>[EXCEL SHORT CUT SHEETS.xlsx]MEMBERS!R111C35</stp>
        <tr r="AI111" s="1"/>
      </tp>
      <tp>
        <v>34459672675</v>
        <stp/>
        <stp>##V3_BDPV12</stp>
        <stp>1952 JT Equity</stp>
        <stp>cur_mkt_cap</stp>
        <stp>[EXCEL SHORT CUT SHEETS.xlsx]MEMBERS!R112C35</stp>
        <tr r="AI112" s="1"/>
      </tp>
      <tp>
        <v>104608033596.00002</v>
        <stp/>
        <stp>##V3_BDPV12</stp>
        <stp>1979 JT Equity</stp>
        <stp>cur_mkt_cap</stp>
        <stp>[EXCEL SHORT CUT SHEETS.xlsx]MEMBERS!R126C35</stp>
        <tr r="AI126" s="1"/>
      </tp>
      <tp>
        <v>36522831570</v>
        <stp/>
        <stp>##V3_BDPV12</stp>
        <stp>1976 JT Equity</stp>
        <stp>cur_mkt_cap</stp>
        <stp>[EXCEL SHORT CUT SHEETS.xlsx]MEMBERS!R125C35</stp>
        <tr r="AI125" s="1"/>
      </tp>
      <tp>
        <v>20706000000</v>
        <stp/>
        <stp>##V3_BDPV12</stp>
        <stp>1975 JT Equity</stp>
        <stp>cur_mkt_cap</stp>
        <stp>[EXCEL SHORT CUT SHEETS.xlsx]MEMBERS!R124C35</stp>
        <tr r="AI124" s="1"/>
      </tp>
      <tp>
        <v>12652200000</v>
        <stp/>
        <stp>##V3_BDPV12</stp>
        <stp>1972 JT Equity</stp>
        <stp>cur_mkt_cap</stp>
        <stp>[EXCEL SHORT CUT SHEETS.xlsx]MEMBERS!R122C35</stp>
        <tr r="AI122" s="1"/>
      </tp>
      <tp>
        <v>106117756524</v>
        <stp/>
        <stp>##V3_BDPV12</stp>
        <stp>1973 JT Equity</stp>
        <stp>cur_mkt_cap</stp>
        <stp>[EXCEL SHORT CUT SHEETS.xlsx]MEMBERS!R123C35</stp>
        <tr r="AI123" s="1"/>
      </tp>
      <tp>
        <v>17190159525</v>
        <stp/>
        <stp>##V3_BDPV12</stp>
        <stp>1939 JT Equity</stp>
        <stp>cur_mkt_cap</stp>
        <stp>[EXCEL SHORT CUT SHEETS.xlsx]MEMBERS!R103C35</stp>
        <tr r="AI103" s="1"/>
      </tp>
      <tp>
        <v>65223242986.000008</v>
        <stp/>
        <stp>##V3_BDPV12</stp>
        <stp>1934 JT Equity</stp>
        <stp>cur_mkt_cap</stp>
        <stp>[EXCEL SHORT CUT SHEETS.xlsx]MEMBERS!R101C35</stp>
        <tr r="AI101" s="1"/>
      </tp>
      <tp>
        <v>10546482720</v>
        <stp/>
        <stp>##V3_BDPV12</stp>
        <stp>1937 JT Equity</stp>
        <stp>cur_mkt_cap</stp>
        <stp>[EXCEL SHORT CUT SHEETS.xlsx]MEMBERS!R102C35</stp>
        <tr r="AI102" s="1"/>
      </tp>
      <tp>
        <v>21998563833</v>
        <stp/>
        <stp>##V3_BDPV12</stp>
        <stp>1930 JT Equity</stp>
        <stp>cur_mkt_cap</stp>
        <stp>[EXCEL SHORT CUT SHEETS.xlsx]MEMBERS!R100C35</stp>
        <tr r="AI100" s="1"/>
      </tp>
      <tp t="s">
        <v>TOPIX SERVICES INDEX</v>
        <stp/>
        <stp>##V3_BDPV12</stp>
        <stp>TPSERV Index</stp>
        <stp>short_name</stp>
        <stp>[EXCEL SHORT CUT SHEETS.xlsx]MEMBERS!R19C6</stp>
        <tr r="F19" s="1"/>
      </tp>
      <tp t="s">
        <v>TOPIX SEC&amp;CMDTY FUTR IDX</v>
        <stp/>
        <stp>##V3_BDPV12</stp>
        <stp>TPSECR Index</stp>
        <stp>short_name</stp>
        <stp>[EXCEL SHORT CUT SHEETS.xlsx]MEMBERS!R39C6</stp>
        <tr r="F39" s="1"/>
      </tp>
      <tp t="s">
        <v>TOPIX PULP &amp; PAPER INDEX</v>
        <stp/>
        <stp>##V3_BDPV12</stp>
        <stp>TPPAPR Index</stp>
        <stp>short_name</stp>
        <stp>[EXCEL SHORT CUT SHEETS.xlsx]MEMBERS!R42C6</stp>
        <tr r="F42" s="1"/>
      </tp>
      <tp t="s">
        <v>TOPIX RETAIL TRADE INDEX</v>
        <stp/>
        <stp>##V3_BDPV12</stp>
        <stp>TPRETL Index</stp>
        <stp>short_name</stp>
        <stp>[EXCEL SHORT CUT SHEETS.xlsx]MEMBERS!R17C6</stp>
        <tr r="F17" s="1"/>
      </tp>
      <tp t="s">
        <v>TOPIX MACHINERY INDEX</v>
        <stp/>
        <stp>##V3_BDPV12</stp>
        <stp>TPMACH Index</stp>
        <stp>short_name</stp>
        <stp>[EXCEL SHORT CUT SHEETS.xlsx]MEMBERS!R23C6</stp>
        <tr r="F23" s="1"/>
      </tp>
      <tp t="s">
        <v>TOPIX FISH/AGR/FRST INDX</v>
        <stp/>
        <stp>##V3_BDPV12</stp>
        <stp>TPFISH Index</stp>
        <stp>short_name</stp>
        <stp>[EXCEL SHORT CUT SHEETS.xlsx]MEMBERS!R48C6</stp>
        <tr r="F48" s="1"/>
      </tp>
      <tp t="s">
        <v>TOPIX CHEMICALS INDEX</v>
        <stp/>
        <stp>##V3_BDPV12</stp>
        <stp>TPNCHM Index</stp>
        <stp>short_name</stp>
        <stp>[EXCEL SHORT CUT SHEETS.xlsx]MEMBERS!R22C6</stp>
        <tr r="F22" s="1"/>
      </tp>
      <tp t="s">
        <v>TOPIX LAND TRANSPRT INDX</v>
        <stp/>
        <stp>##V3_BDPV12</stp>
        <stp>TPLAND Index</stp>
        <stp>short_name</stp>
        <stp>[EXCEL SHORT CUT SHEETS.xlsx]MEMBERS!R30C6</stp>
        <tr r="F30" s="1"/>
      </tp>
      <tp t="s">
        <v>TOPIX TXTL &amp; APPRL INDEX</v>
        <stp/>
        <stp>##V3_BDPV12</stp>
        <stp>TPTEXT Index</stp>
        <stp>short_name</stp>
        <stp>[EXCEL SHORT CUT SHEETS.xlsx]MEMBERS!R32C6</stp>
        <tr r="F32" s="1"/>
      </tp>
      <tp t="s">
        <v>TOPIX MARINE TRAN INDEX</v>
        <stp/>
        <stp>##V3_BDPV12</stp>
        <stp>TPMART Index</stp>
        <stp>short_name</stp>
        <stp>[EXCEL SHORT CUT SHEETS.xlsx]MEMBERS!R46C6</stp>
        <tr r="F46" s="1"/>
      </tp>
      <tp t="s">
        <v>TOPIX BANKS INDEX</v>
        <stp/>
        <stp>##V3_BDPV12</stp>
        <stp>TPNBNK Index</stp>
        <stp>short_name</stp>
        <stp>[EXCEL SHORT CUT SHEETS.xlsx]MEMBERS!R25C6</stp>
        <tr r="F25" s="1"/>
      </tp>
      <tp t="s">
        <v>TOPIX INFO &amp; COMM INDEX</v>
        <stp/>
        <stp>##V3_BDPV12</stp>
        <stp>TPCOMM Index</stp>
        <stp>short_name</stp>
        <stp>[EXCEL SHORT CUT SHEETS.xlsx]MEMBERS!R18C6</stp>
        <tr r="F18" s="1"/>
      </tp>
      <tp t="s">
        <v>TOPIX METAL PRODUCTS IDX</v>
        <stp/>
        <stp>##V3_BDPV12</stp>
        <stp>TPMETL Index</stp>
        <stp>short_name</stp>
        <stp>[EXCEL SHORT CUT SHEETS.xlsx]MEMBERS!R31C6</stp>
        <tr r="F31" s="1"/>
      </tp>
      <tp t="s">
        <v>TOPIX OTHER PRODUCTS IDX</v>
        <stp/>
        <stp>##V3_BDPV12</stp>
        <stp>TPPROD Index</stp>
        <stp>short_name</stp>
        <stp>[EXCEL SHORT CUT SHEETS.xlsx]MEMBERS!R29C6</stp>
        <tr r="F29" s="1"/>
      </tp>
    </main>
    <main first="bloomberg.rtd">
      <tp t="s">
        <v>TOPIX WHOLESALE TRD IND</v>
        <stp/>
        <stp>##V3_BDPV12</stp>
        <stp>TPWSAL Index</stp>
        <stp>short_name</stp>
        <stp>[EXCEL SHORT CUT SHEETS.xlsx]MEMBERS!R20C6</stp>
        <tr r="F20" s="1"/>
      </tp>
      <tp t="s">
        <v>TOPIX OIL &amp; COAL PROD IX</v>
        <stp/>
        <stp>##V3_BDPV12</stp>
        <stp>TPOIL Index</stp>
        <stp>short_name</stp>
        <stp>[EXCEL SHORT CUT SHEETS.xlsx]MEMBERS!R44C6</stp>
        <tr r="F44" s="1"/>
      </tp>
      <tp t="s">
        <v>TOPIX IRON &amp; STEEL INDEX</v>
        <stp/>
        <stp>##V3_BDPV12</stp>
        <stp>TPIRON Index</stp>
        <stp>short_name</stp>
        <stp>[EXCEL SHORT CUT SHEETS.xlsx]MEMBERS!R34C6</stp>
        <tr r="F34" s="1"/>
      </tp>
      <tp t="s">
        <v>TOPIX RUBBER PRODUCTS IX</v>
        <stp/>
        <stp>##V3_BDPV12</stp>
        <stp>TPRUBB Index</stp>
        <stp>short_name</stp>
        <stp>[EXCEL SHORT CUT SHEETS.xlsx]MEMBERS!R43C6</stp>
        <tr r="F43" s="1"/>
      </tp>
      <tp t="s">
        <v>TOPIX TRANSPORT EQUIP IX</v>
        <stp/>
        <stp>##V3_BDPV12</stp>
        <stp>TPTRAN Index</stp>
        <stp>short_name</stp>
        <stp>[EXCEL SHORT CUT SHEETS.xlsx]MEMBERS!R27C6</stp>
        <tr r="F27" s="1"/>
      </tp>
      <tp t="s">
        <v>TOPIX PREC INSTRUMENT IX</v>
        <stp/>
        <stp>##V3_BDPV12</stp>
        <stp>TPPREC Index</stp>
        <stp>short_name</stp>
        <stp>[EXCEL SHORT CUT SHEETS.xlsx]MEMBERS!R36C6</stp>
        <tr r="F36" s="1"/>
      </tp>
    </main>
  </volType>
</volTypes>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volatileDependencies" Target="volatileDependenci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0</xdr:rowOff>
    </xdr:from>
    <xdr:to>
      <xdr:col>1</xdr:col>
      <xdr:colOff>314325</xdr:colOff>
      <xdr:row>5</xdr:row>
      <xdr:rowOff>133350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476250"/>
          <a:ext cx="914400" cy="914400"/>
        </a:xfrm>
        <a:prstGeom prst="rect">
          <a:avLst/>
        </a:prstGeom>
      </xdr:spPr>
    </xdr:pic>
    <xdr:clientData/>
  </xdr:twoCellAnchor>
  <xdr:twoCellAnchor>
    <xdr:from>
      <xdr:col>5</xdr:col>
      <xdr:colOff>209550</xdr:colOff>
      <xdr:row>0</xdr:row>
      <xdr:rowOff>466724</xdr:rowOff>
    </xdr:from>
    <xdr:to>
      <xdr:col>9</xdr:col>
      <xdr:colOff>114300</xdr:colOff>
      <xdr:row>14</xdr:row>
      <xdr:rowOff>0</xdr:rowOff>
    </xdr:to>
    <xdr:sp macro="" textlink="">
      <xdr:nvSpPr>
        <xdr:cNvPr id="3" name="TextBox 2"/>
        <xdr:cNvSpPr txBox="1"/>
      </xdr:nvSpPr>
      <xdr:spPr>
        <a:xfrm>
          <a:off x="5410200" y="466724"/>
          <a:ext cx="4152900" cy="257175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Roboto"/>
            </a:rPr>
            <a:t>Instructions</a:t>
          </a:r>
        </a:p>
        <a:p>
          <a:r>
            <a:rPr lang="en-GB" sz="1100">
              <a:latin typeface="Roboto"/>
            </a:rPr>
            <a:t>- Type</a:t>
          </a:r>
          <a:r>
            <a:rPr lang="en-GB" sz="1100" baseline="0">
              <a:latin typeface="Roboto"/>
            </a:rPr>
            <a:t> full index or sector ticker in cell C13</a:t>
          </a:r>
        </a:p>
        <a:p>
          <a:r>
            <a:rPr lang="en-GB" sz="1100" baseline="0">
              <a:latin typeface="Roboto"/>
            </a:rPr>
            <a:t>- Member stocks will appear for index or sector from cell C17</a:t>
          </a:r>
        </a:p>
        <a:p>
          <a:r>
            <a:rPr lang="en-GB" sz="1100" baseline="0">
              <a:latin typeface="Roboto"/>
            </a:rPr>
            <a:t>- Member sectors will appear for index only choice from cell E17</a:t>
          </a:r>
        </a:p>
        <a:p>
          <a:r>
            <a:rPr lang="en-GB" sz="1100" baseline="0">
              <a:latin typeface="Roboto"/>
            </a:rPr>
            <a:t>- Choose minimum market cap (in Bns of local curncy) in cell D8 </a:t>
          </a:r>
        </a:p>
        <a:p>
          <a:r>
            <a:rPr lang="en-GB" sz="1100" baseline="0">
              <a:latin typeface="Roboto"/>
            </a:rPr>
            <a:t>- This will adjust the list length in favour of larger market caps</a:t>
          </a:r>
        </a:p>
        <a:p>
          <a:r>
            <a:rPr lang="en-GB" sz="1100" baseline="0">
              <a:latin typeface="Roboto"/>
            </a:rPr>
            <a:t>- Market cap range for full list for guidance in cells E8 and E9</a:t>
          </a:r>
        </a:p>
        <a:p>
          <a:r>
            <a:rPr lang="en-GB" sz="1100" baseline="0">
              <a:latin typeface="Roboto"/>
            </a:rPr>
            <a:t>- The number of newly filtered Stocks displays in cell D10</a:t>
          </a:r>
        </a:p>
        <a:p>
          <a:r>
            <a:rPr lang="en-GB" sz="1100" baseline="0">
              <a:latin typeface="Roboto"/>
            </a:rPr>
            <a:t>- Adjust minimum number of sector members in cell D9</a:t>
          </a:r>
        </a:p>
        <a:p>
          <a:r>
            <a:rPr lang="en-GB" sz="1100" baseline="0">
              <a:latin typeface="Roboto"/>
            </a:rPr>
            <a:t>- When happy with either list, highlight and drag top right corner into new Bloomberg PRTU page Create textbox.  </a:t>
          </a:r>
        </a:p>
        <a:p>
          <a:r>
            <a:rPr lang="en-GB" sz="1100" baseline="0">
              <a:latin typeface="Roboto"/>
            </a:rPr>
            <a:t>- An explanatory video can be found at </a:t>
          </a:r>
          <a:r>
            <a:rPr lang="en-GB" sz="1100" b="1" baseline="0">
              <a:solidFill>
                <a:schemeClr val="tx2">
                  <a:lumMod val="75000"/>
                </a:schemeClr>
              </a:solidFill>
              <a:latin typeface="Roboto"/>
            </a:rPr>
            <a:t>www.rotationpro.com</a:t>
          </a:r>
        </a:p>
        <a:p>
          <a:r>
            <a:rPr lang="en-GB" sz="1100" baseline="0">
              <a:solidFill>
                <a:srgbClr val="FF0000"/>
              </a:solidFill>
              <a:latin typeface="Roboto"/>
            </a:rPr>
            <a:t>-Note: the only cells you should be writing in are highlighted red: Ticker (C13), Min Market Cap (D8), Min Sector Members (D9) anywhere else, you will wreck the sheet.</a:t>
          </a:r>
          <a:endParaRPr lang="en-GB" sz="1100">
            <a:solidFill>
              <a:srgbClr val="FF0000"/>
            </a:solidFill>
            <a:latin typeface="Roboto"/>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1</xdr:row>
      <xdr:rowOff>0</xdr:rowOff>
    </xdr:from>
    <xdr:to>
      <xdr:col>1</xdr:col>
      <xdr:colOff>314325</xdr:colOff>
      <xdr:row>5</xdr:row>
      <xdr:rowOff>85725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476250"/>
          <a:ext cx="914400" cy="914400"/>
        </a:xfrm>
        <a:prstGeom prst="rect">
          <a:avLst/>
        </a:prstGeom>
      </xdr:spPr>
    </xdr:pic>
    <xdr:clientData/>
  </xdr:twoCellAnchor>
  <xdr:twoCellAnchor>
    <xdr:from>
      <xdr:col>5</xdr:col>
      <xdr:colOff>361950</xdr:colOff>
      <xdr:row>2</xdr:row>
      <xdr:rowOff>161926</xdr:rowOff>
    </xdr:from>
    <xdr:to>
      <xdr:col>11</xdr:col>
      <xdr:colOff>342900</xdr:colOff>
      <xdr:row>16</xdr:row>
      <xdr:rowOff>180976</xdr:rowOff>
    </xdr:to>
    <xdr:sp macro="" textlink="">
      <xdr:nvSpPr>
        <xdr:cNvPr id="3" name="TextBox 2"/>
        <xdr:cNvSpPr txBox="1"/>
      </xdr:nvSpPr>
      <xdr:spPr>
        <a:xfrm>
          <a:off x="5562600" y="828676"/>
          <a:ext cx="4152900" cy="27622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Roboto"/>
            </a:rPr>
            <a:t>Instructions</a:t>
          </a:r>
        </a:p>
        <a:p>
          <a:r>
            <a:rPr lang="en-GB" sz="1100">
              <a:latin typeface="Roboto"/>
            </a:rPr>
            <a:t>- Manually type in </a:t>
          </a:r>
          <a:r>
            <a:rPr lang="en-GB" sz="1100" baseline="0">
              <a:latin typeface="Roboto"/>
            </a:rPr>
            <a:t>or copy and paste from another sheet, or indeed from the Members sheet in this workbook, the full tickers for members of Basket one and / or Basket two</a:t>
          </a:r>
        </a:p>
        <a:p>
          <a:r>
            <a:rPr lang="en-GB" sz="1100" baseline="0">
              <a:latin typeface="Roboto"/>
            </a:rPr>
            <a:t>- Maximum fifty members each</a:t>
          </a:r>
        </a:p>
        <a:p>
          <a:r>
            <a:rPr lang="en-GB" sz="1100" baseline="0">
              <a:latin typeface="Roboto"/>
            </a:rPr>
            <a:t>- From the dropdown menu in cell E4 select either:  Basket 1 price average; Basket 2 price average; or Basket 1 divided by Basket 2 </a:t>
          </a:r>
        </a:p>
        <a:p>
          <a:r>
            <a:rPr lang="en-GB" sz="1100" baseline="0">
              <a:latin typeface="Roboto"/>
            </a:rPr>
            <a:t>- Copy and paste the the Expression in cell C4 into a new Custom | CIXN within the Bloomberg CIX function</a:t>
          </a:r>
        </a:p>
        <a:p>
          <a:r>
            <a:rPr lang="en-GB" sz="1100" baseline="0">
              <a:latin typeface="Roboto"/>
            </a:rPr>
            <a:t>- Give it a unique ticker and name, Create and Save</a:t>
          </a:r>
        </a:p>
        <a:p>
          <a:r>
            <a:rPr lang="en-GB" sz="1100" baseline="0">
              <a:latin typeface="Roboto"/>
            </a:rPr>
            <a:t>- An explanatory video can be found at </a:t>
          </a:r>
          <a:r>
            <a:rPr lang="en-GB" sz="1100" b="1" baseline="0">
              <a:solidFill>
                <a:schemeClr val="tx2">
                  <a:lumMod val="75000"/>
                </a:schemeClr>
              </a:solidFill>
              <a:latin typeface="Roboto"/>
            </a:rPr>
            <a:t>www.rotationpro.com</a:t>
          </a:r>
        </a:p>
        <a:p>
          <a:r>
            <a:rPr lang="en-GB" sz="1100" baseline="0">
              <a:solidFill>
                <a:srgbClr val="FF0000"/>
              </a:solidFill>
              <a:latin typeface="Roboto"/>
            </a:rPr>
            <a:t>-Note: the only cells you should be writing are the from C8 to C58 and from E8 to E58.  If you want to delete entries already present, highlight all and use Clear (to thr right of Format in top toolbar of this excel sheet). Do not just Delete.</a:t>
          </a:r>
          <a:endParaRPr lang="en-GB" sz="1100">
            <a:solidFill>
              <a:srgbClr val="FF0000"/>
            </a:solidFill>
            <a:latin typeface="Roboto"/>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hicklin@rotationpro.com" TargetMode="External"/><Relationship Id="rId1" Type="http://schemas.openxmlformats.org/officeDocument/2006/relationships/hyperlink" Target="mailto:contact@rotationpro.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V2022"/>
  <sheetViews>
    <sheetView workbookViewId="0">
      <selection activeCell="I32" sqref="I32"/>
    </sheetView>
  </sheetViews>
  <sheetFormatPr defaultRowHeight="15"/>
  <cols>
    <col min="1" max="1" width="9.140625" style="1" customWidth="1"/>
    <col min="2" max="2" width="9.7109375" style="1" customWidth="1"/>
    <col min="3" max="3" width="25.7109375" style="1" customWidth="1"/>
    <col min="4" max="4" width="7.7109375" style="1" customWidth="1"/>
    <col min="5" max="5" width="25.7109375" style="1" customWidth="1"/>
    <col min="6" max="6" width="31.5703125" style="1" customWidth="1"/>
    <col min="7" max="28" width="10.7109375" style="1" customWidth="1"/>
    <col min="29" max="42" width="10.7109375" style="19" customWidth="1"/>
    <col min="43" max="48" width="10.7109375" style="1" customWidth="1"/>
    <col min="49" max="16384" width="9.140625" style="1"/>
  </cols>
  <sheetData>
    <row r="1" spans="2:42" s="50" customFormat="1" ht="37.5" customHeight="1">
      <c r="C1" s="49" t="s">
        <v>2063</v>
      </c>
      <c r="F1" s="52">
        <f>D8*1000</f>
        <v>1000000</v>
      </c>
      <c r="AC1" s="51"/>
      <c r="AD1" s="51"/>
      <c r="AE1" s="51"/>
      <c r="AF1" s="51"/>
      <c r="AG1" s="51"/>
      <c r="AH1" s="51"/>
      <c r="AI1" s="51"/>
      <c r="AJ1" s="51"/>
      <c r="AK1" s="51"/>
      <c r="AL1" s="51"/>
      <c r="AM1" s="51"/>
      <c r="AN1" s="51"/>
      <c r="AO1" s="51"/>
      <c r="AP1" s="51"/>
    </row>
    <row r="2" spans="2:42" ht="15.75">
      <c r="C2" s="17" t="s">
        <v>3</v>
      </c>
      <c r="D2" s="15"/>
      <c r="E2" s="7"/>
      <c r="I2" s="2"/>
    </row>
    <row r="3" spans="2:42" ht="15.75">
      <c r="C3" s="18" t="s">
        <v>0</v>
      </c>
      <c r="D3" s="61" t="s">
        <v>2065</v>
      </c>
      <c r="E3" s="7"/>
      <c r="I3" s="2"/>
    </row>
    <row r="4" spans="2:42">
      <c r="C4" s="18" t="s">
        <v>1</v>
      </c>
      <c r="D4" s="16" t="s">
        <v>2</v>
      </c>
      <c r="E4" s="7"/>
    </row>
    <row r="6" spans="2:42">
      <c r="C6" s="14"/>
    </row>
    <row r="7" spans="2:42">
      <c r="C7" s="31" t="s">
        <v>12</v>
      </c>
      <c r="E7" s="31" t="s">
        <v>2027</v>
      </c>
      <c r="F7" s="14"/>
    </row>
    <row r="8" spans="2:42">
      <c r="B8" s="3"/>
      <c r="C8" s="31" t="s">
        <v>11</v>
      </c>
      <c r="D8" s="48">
        <v>1000</v>
      </c>
      <c r="E8" s="33">
        <f>MIN(AI:AI)/1000</f>
        <v>2.25</v>
      </c>
      <c r="F8" s="32"/>
    </row>
    <row r="9" spans="2:42">
      <c r="B9" s="3"/>
      <c r="C9" s="30" t="s">
        <v>10</v>
      </c>
      <c r="D9" s="48">
        <v>5</v>
      </c>
      <c r="E9" s="33">
        <f>MAX(AI:AI)/1000</f>
        <v>7536</v>
      </c>
      <c r="F9" s="32"/>
      <c r="I9" s="4"/>
    </row>
    <row r="10" spans="2:42">
      <c r="B10" s="3"/>
      <c r="C10" s="29" t="s">
        <v>6</v>
      </c>
      <c r="D10" s="26">
        <f>MAX(AE:AE)</f>
        <v>48</v>
      </c>
      <c r="I10" s="4"/>
    </row>
    <row r="11" spans="2:42">
      <c r="B11" s="3"/>
      <c r="C11" s="29" t="s">
        <v>7</v>
      </c>
      <c r="D11" s="26">
        <f>IFERROR(MAX(AS:AS),"")</f>
        <v>32</v>
      </c>
      <c r="I11" s="4"/>
    </row>
    <row r="12" spans="2:42">
      <c r="B12" s="3"/>
    </row>
    <row r="13" spans="2:42" ht="20.25">
      <c r="B13" s="13" t="s">
        <v>4</v>
      </c>
      <c r="C13" s="59" t="s">
        <v>13</v>
      </c>
      <c r="F13" s="12"/>
    </row>
    <row r="14" spans="2:42" ht="15.75">
      <c r="B14" s="13" t="s">
        <v>5</v>
      </c>
      <c r="C14" s="60" t="str">
        <f>_xll.BDP(C13,"SHORT_NAME")</f>
        <v>TOPIX INDEX (TOKYO)</v>
      </c>
      <c r="E14" s="13"/>
      <c r="F14" s="12"/>
    </row>
    <row r="15" spans="2:42">
      <c r="E15" s="13"/>
      <c r="F15" s="25" t="str">
        <f>IF(E17="#N/A N/A Index","no sectors","")</f>
        <v/>
      </c>
    </row>
    <row r="16" spans="2:42" ht="15.75">
      <c r="B16" s="6"/>
      <c r="C16" s="43" t="s">
        <v>8</v>
      </c>
      <c r="E16" s="44" t="s">
        <v>9</v>
      </c>
      <c r="F16" s="25" t="str">
        <f>IF(E18="#N/A N/A Index","no sectors","")</f>
        <v/>
      </c>
      <c r="G16" s="5"/>
    </row>
    <row r="17" spans="3:48">
      <c r="C17" s="7" t="str">
        <f t="shared" ref="C17:C80" si="0">IFERROR(IF(AC17&lt;&gt;"",INDEX(AH:AH,MATCH(AC17,AD:AD,0)),""),"")</f>
        <v>2914 JT Equity</v>
      </c>
      <c r="E17" s="7" t="str">
        <f>IFERROR(INDEX(AR:AR,MATCH(AC17,AU:AU,0)),"")</f>
        <v>TPRETL Index</v>
      </c>
      <c r="F17" s="34" t="str">
        <f>IF(E17&lt;&gt;"",_xll.BDP(E17,"short_name"),"")</f>
        <v>TOPIX RETAIL TRADE INDEX</v>
      </c>
      <c r="AC17" s="19">
        <f>IF(AH17&lt;&gt;"",1+AC15,"")</f>
        <v>1</v>
      </c>
      <c r="AD17" s="19" t="str">
        <f t="shared" ref="AD17:AD80" si="1">IFERROR(RANK(AK17,AK:AK,0),"")</f>
        <v/>
      </c>
      <c r="AE17" s="19">
        <f t="shared" ref="AE17:AE80" si="2">IF(C17&lt;&gt;"",1+AE16,"")</f>
        <v>1</v>
      </c>
      <c r="AG17" s="19" t="str">
        <f>_xll.BDS($C$13,"INDX_MEMBERS","cols=1;rows=1982")</f>
        <v>1301 JT</v>
      </c>
      <c r="AH17" s="19" t="str">
        <f t="shared" ref="AH17:AH80" si="3">IF($AG17&lt;&gt;"",$AG17&amp;" "&amp;"Equity","")</f>
        <v>1301 JT Equity</v>
      </c>
      <c r="AI17" s="21">
        <f>IFERROR(IF($AG17&lt;&gt;"",_xll.BDP(AH17,"cur_mkt_cap")/1000000,""),"")</f>
        <v>30883.327757999999</v>
      </c>
      <c r="AJ17" s="22">
        <f>IFERROR((COUNTIF($AI$17:$AI17,$AI17)-1)*0.0001+$AI17,"")</f>
        <v>30883.327757999999</v>
      </c>
      <c r="AK17" s="22" t="str">
        <f t="shared" ref="AK17:AK80" si="4">IF(AJ17&gt;$F$1,AJ17,"")</f>
        <v/>
      </c>
      <c r="AM17" s="19" t="str">
        <f>_xll.BDS($C$13,"INDX_GWEIGHT","cols=2;rows=33")</f>
        <v>TPAIR</v>
      </c>
      <c r="AN17" s="19">
        <v>0.57433036000000004</v>
      </c>
      <c r="AO17" s="19" t="str">
        <f>IF(AM17&lt;&gt;"",AM17&amp;" "&amp;"Index","")</f>
        <v>TPAIR Index</v>
      </c>
      <c r="AQ17" s="19">
        <f>IF(AO17&lt;&gt;"",_xll.BDP(AO17,"count_index_members"),"")</f>
        <v>3</v>
      </c>
      <c r="AR17" s="19" t="str">
        <f>IF(AND(AQ17&lt;&gt;"",AQ17&gt;=$D$9),AO17,"")</f>
        <v/>
      </c>
      <c r="AS17" s="19">
        <f>IFERROR(IF(E17&lt;&gt;"",1+AS16,""),"")</f>
        <v>1</v>
      </c>
      <c r="AT17" s="19" t="str">
        <f>IFERROR(IF(AR17&lt;&gt;"",(COUNTIF($AQ$17:$AQ17,$AQ17)-1)*0.0001+$AQ17,""),"")</f>
        <v/>
      </c>
      <c r="AU17" s="19" t="str">
        <f>IFERROR(RANK(AT17,AT:AT,0),"")</f>
        <v/>
      </c>
      <c r="AV17" s="19"/>
    </row>
    <row r="18" spans="3:48">
      <c r="C18" s="7" t="str">
        <f t="shared" si="0"/>
        <v>6178 JT Equity</v>
      </c>
      <c r="E18" s="7" t="str">
        <f t="shared" ref="E18:E81" si="5">IFERROR(INDEX(AR:AR,MATCH(AC18,AU:AU,0)),"")</f>
        <v>TPCOMM Index</v>
      </c>
      <c r="F18" s="34" t="str">
        <f>IF(E18&lt;&gt;"",_xll.BDP(E18,"short_name"),"")</f>
        <v>TOPIX INFO &amp; COMM INDEX</v>
      </c>
      <c r="AC18" s="19">
        <f t="shared" ref="AC18:AC81" si="6">IF(AH18&lt;&gt;"",1+AC17,"")</f>
        <v>2</v>
      </c>
      <c r="AD18" s="19" t="str">
        <f t="shared" si="1"/>
        <v/>
      </c>
      <c r="AE18" s="19">
        <f t="shared" si="2"/>
        <v>2</v>
      </c>
      <c r="AG18" s="19" t="s">
        <v>46</v>
      </c>
      <c r="AH18" s="19" t="str">
        <f t="shared" si="3"/>
        <v>1332 JT Equity</v>
      </c>
      <c r="AI18" s="21">
        <f>IFERROR(IF($AG18&lt;&gt;"",_xll.BDP(AH18,"cur_mkt_cap")/1000000,""),"")</f>
        <v>177772.827613</v>
      </c>
      <c r="AJ18" s="22">
        <f>IFERROR((COUNTIF($AI$17:$AI18,$AI18)-1)*0.0001+$AI18,"")</f>
        <v>177772.827613</v>
      </c>
      <c r="AK18" s="22" t="str">
        <f t="shared" si="4"/>
        <v/>
      </c>
      <c r="AM18" s="19" t="s">
        <v>14</v>
      </c>
      <c r="AN18" s="19">
        <v>7.9717300699999996</v>
      </c>
      <c r="AO18" s="19" t="str">
        <f t="shared" ref="AO18:AO81" si="7">IF(AM18&lt;&gt;"",AM18&amp;" "&amp;"Index","")</f>
        <v>TPCOMM Index</v>
      </c>
      <c r="AQ18" s="19">
        <f>IF(AO18&lt;&gt;"",_xll.BDP(AO18,"count_index_members"),"")</f>
        <v>168</v>
      </c>
      <c r="AR18" s="19" t="str">
        <f t="shared" ref="AR18:AR81" si="8">IF(AND(AQ18&lt;&gt;"",AQ18&gt;=$D$9),AO18,"")</f>
        <v>TPCOMM Index</v>
      </c>
      <c r="AS18" s="19">
        <f t="shared" ref="AS18:AS81" si="9">IFERROR(IF(E18&lt;&gt;"",1+AS17,""),"")</f>
        <v>2</v>
      </c>
      <c r="AT18" s="19">
        <f>IFERROR(IF(AR18&lt;&gt;"",(COUNTIF($AQ$17:$AQ18,$AQ18)-1)*0.0001+$AQ18,""),"")</f>
        <v>168</v>
      </c>
      <c r="AU18" s="19">
        <f t="shared" ref="AU18:AU81" si="10">IFERROR(RANK(AT18,AT:AT,0),"")</f>
        <v>2</v>
      </c>
      <c r="AV18" s="19"/>
    </row>
    <row r="19" spans="3:48">
      <c r="C19" s="7" t="str">
        <f t="shared" si="0"/>
        <v>4063 JT Equity</v>
      </c>
      <c r="E19" s="7" t="str">
        <f t="shared" si="5"/>
        <v>TPSERV Index</v>
      </c>
      <c r="F19" s="34" t="str">
        <f>IF(E19&lt;&gt;"",_xll.BDP(E19,"short_name"),"")</f>
        <v>TOPIX SERVICES INDEX</v>
      </c>
      <c r="AC19" s="19">
        <f t="shared" si="6"/>
        <v>3</v>
      </c>
      <c r="AD19" s="19" t="str">
        <f t="shared" si="1"/>
        <v/>
      </c>
      <c r="AE19" s="19">
        <f t="shared" si="2"/>
        <v>3</v>
      </c>
      <c r="AG19" s="19" t="s">
        <v>47</v>
      </c>
      <c r="AH19" s="19" t="str">
        <f t="shared" si="3"/>
        <v>1333 JT Equity</v>
      </c>
      <c r="AI19" s="21">
        <f>IFERROR(IF($AG19&lt;&gt;"",_xll.BDP(AH19,"cur_mkt_cap")/1000000,""),"")</f>
        <v>173241.23390000002</v>
      </c>
      <c r="AJ19" s="22">
        <f>IFERROR((COUNTIF($AI$17:$AI19,$AI19)-1)*0.0001+$AI19,"")</f>
        <v>173241.23390000002</v>
      </c>
      <c r="AK19" s="22" t="str">
        <f t="shared" si="4"/>
        <v/>
      </c>
      <c r="AM19" s="19" t="s">
        <v>15</v>
      </c>
      <c r="AN19" s="19">
        <v>2.9427788000000001</v>
      </c>
      <c r="AO19" s="19" t="str">
        <f t="shared" si="7"/>
        <v>TPCONT Index</v>
      </c>
      <c r="AQ19" s="19">
        <f>IF(AO19&lt;&gt;"",_xll.BDP(AO19,"count_index_members"),"")</f>
        <v>101</v>
      </c>
      <c r="AR19" s="19" t="str">
        <f t="shared" si="8"/>
        <v>TPCONT Index</v>
      </c>
      <c r="AS19" s="19">
        <f t="shared" si="9"/>
        <v>3</v>
      </c>
      <c r="AT19" s="19">
        <f>IFERROR(IF(AR19&lt;&gt;"",(COUNTIF($AQ$17:$AQ19,$AQ19)-1)*0.0001+$AQ19,""),"")</f>
        <v>101</v>
      </c>
      <c r="AU19" s="19">
        <f t="shared" si="10"/>
        <v>8</v>
      </c>
      <c r="AV19" s="19"/>
    </row>
    <row r="20" spans="3:48">
      <c r="C20" s="7" t="str">
        <f t="shared" si="0"/>
        <v>4502 JT Equity</v>
      </c>
      <c r="E20" s="7" t="str">
        <f t="shared" si="5"/>
        <v>TPWSAL Index</v>
      </c>
      <c r="F20" s="34" t="str">
        <f>IF(E20&lt;&gt;"",_xll.BDP(E20,"short_name"),"")</f>
        <v>TOPIX WHOLESALE TRD IND</v>
      </c>
      <c r="AC20" s="19">
        <f t="shared" si="6"/>
        <v>4</v>
      </c>
      <c r="AD20" s="19" t="str">
        <f t="shared" si="1"/>
        <v/>
      </c>
      <c r="AE20" s="19">
        <f t="shared" si="2"/>
        <v>4</v>
      </c>
      <c r="AG20" s="19" t="s">
        <v>48</v>
      </c>
      <c r="AH20" s="19" t="str">
        <f t="shared" si="3"/>
        <v>1352 JT Equity</v>
      </c>
      <c r="AI20" s="21">
        <f>IFERROR(IF($AG20&lt;&gt;"",_xll.BDP(AH20,"cur_mkt_cap")/1000000,""),"")</f>
        <v>10641.33</v>
      </c>
      <c r="AJ20" s="22">
        <f>IFERROR((COUNTIF($AI$17:$AI20,$AI20)-1)*0.0001+$AI20,"")</f>
        <v>10641.33</v>
      </c>
      <c r="AK20" s="22" t="str">
        <f t="shared" si="4"/>
        <v/>
      </c>
      <c r="AM20" s="19" t="s">
        <v>16</v>
      </c>
      <c r="AN20" s="19">
        <v>1.8107330100000001</v>
      </c>
      <c r="AO20" s="19" t="str">
        <f t="shared" si="7"/>
        <v>TPELEC Index</v>
      </c>
      <c r="AQ20" s="19">
        <f>IF(AO20&lt;&gt;"",_xll.BDP(AO20,"count_index_members"),"")</f>
        <v>21</v>
      </c>
      <c r="AR20" s="19" t="str">
        <f t="shared" si="8"/>
        <v>TPELEC Index</v>
      </c>
      <c r="AS20" s="19">
        <f t="shared" si="9"/>
        <v>4</v>
      </c>
      <c r="AT20" s="19">
        <f>IFERROR(IF(AR20&lt;&gt;"",(COUNTIF($AQ$17:$AQ20,$AQ20)-1)*0.0001+$AQ20,""),"")</f>
        <v>21</v>
      </c>
      <c r="AU20" s="19">
        <f t="shared" si="10"/>
        <v>25</v>
      </c>
      <c r="AV20" s="19"/>
    </row>
    <row r="21" spans="3:48">
      <c r="C21" s="7" t="str">
        <f t="shared" si="0"/>
        <v>3382 JT Equity</v>
      </c>
      <c r="E21" s="7" t="str">
        <f t="shared" si="5"/>
        <v>TPELMH Index</v>
      </c>
      <c r="F21" s="34" t="str">
        <f>IF(E21&lt;&gt;"",_xll.BDP(E21,"short_name"),"")</f>
        <v>TOPIX ELECTRIC APPL INDX</v>
      </c>
      <c r="AC21" s="19">
        <f t="shared" si="6"/>
        <v>5</v>
      </c>
      <c r="AD21" s="19" t="str">
        <f t="shared" si="1"/>
        <v/>
      </c>
      <c r="AE21" s="19">
        <f t="shared" si="2"/>
        <v>5</v>
      </c>
      <c r="AG21" s="19" t="s">
        <v>49</v>
      </c>
      <c r="AH21" s="19" t="str">
        <f t="shared" si="3"/>
        <v>1376 JT Equity</v>
      </c>
      <c r="AI21" s="21">
        <f>IFERROR(IF($AG21&lt;&gt;"",_xll.BDP(AH21,"cur_mkt_cap")/1000000,""),"")</f>
        <v>16775.992050000001</v>
      </c>
      <c r="AJ21" s="22">
        <f>IFERROR((COUNTIF($AI$17:$AI21,$AI21)-1)*0.0001+$AI21,"")</f>
        <v>16775.992050000001</v>
      </c>
      <c r="AK21" s="22" t="str">
        <f t="shared" si="4"/>
        <v/>
      </c>
      <c r="AM21" s="19" t="s">
        <v>17</v>
      </c>
      <c r="AN21" s="19">
        <v>12.678286809999999</v>
      </c>
      <c r="AO21" s="19" t="str">
        <f t="shared" si="7"/>
        <v>TPELMH Index</v>
      </c>
      <c r="AQ21" s="19">
        <f>IF(AO21&lt;&gt;"",_xll.BDP(AO21,"count_index_members"),"")</f>
        <v>160</v>
      </c>
      <c r="AR21" s="19" t="str">
        <f t="shared" si="8"/>
        <v>TPELMH Index</v>
      </c>
      <c r="AS21" s="19">
        <f t="shared" si="9"/>
        <v>5</v>
      </c>
      <c r="AT21" s="19">
        <f>IFERROR(IF(AR21&lt;&gt;"",(COUNTIF($AQ$17:$AQ21,$AQ21)-1)*0.0001+$AQ21,""),"")</f>
        <v>160</v>
      </c>
      <c r="AU21" s="19">
        <f t="shared" si="10"/>
        <v>5</v>
      </c>
      <c r="AV21" s="19"/>
    </row>
    <row r="22" spans="3:48">
      <c r="C22" s="7" t="str">
        <f t="shared" si="0"/>
        <v>5108 JT Equity</v>
      </c>
      <c r="E22" s="7" t="str">
        <f t="shared" si="5"/>
        <v>TPNCHM Index</v>
      </c>
      <c r="F22" s="34" t="str">
        <f>IF(E22&lt;&gt;"",_xll.BDP(E22,"short_name"),"")</f>
        <v>TOPIX CHEMICALS INDEX</v>
      </c>
      <c r="AC22" s="19">
        <f t="shared" si="6"/>
        <v>6</v>
      </c>
      <c r="AD22" s="19" t="str">
        <f t="shared" si="1"/>
        <v/>
      </c>
      <c r="AE22" s="19">
        <f t="shared" si="2"/>
        <v>6</v>
      </c>
      <c r="AG22" s="19" t="s">
        <v>50</v>
      </c>
      <c r="AH22" s="19" t="str">
        <f t="shared" si="3"/>
        <v>1377 JT Equity</v>
      </c>
      <c r="AI22" s="21">
        <f>IFERROR(IF($AG22&lt;&gt;"",_xll.BDP(AH22,"cur_mkt_cap")/1000000,""),"")</f>
        <v>153704.13125000001</v>
      </c>
      <c r="AJ22" s="22">
        <f>IFERROR((COUNTIF($AI$17:$AI22,$AI22)-1)*0.0001+$AI22,"")</f>
        <v>153704.13125000001</v>
      </c>
      <c r="AK22" s="22" t="str">
        <f t="shared" si="4"/>
        <v/>
      </c>
      <c r="AM22" s="19" t="s">
        <v>18</v>
      </c>
      <c r="AN22" s="19">
        <v>1.24311192</v>
      </c>
      <c r="AO22" s="19" t="str">
        <f t="shared" si="7"/>
        <v>TPFINC Index</v>
      </c>
      <c r="AQ22" s="19">
        <f>IF(AO22&lt;&gt;"",_xll.BDP(AO22,"count_index_members"),"")</f>
        <v>22</v>
      </c>
      <c r="AR22" s="19" t="str">
        <f t="shared" si="8"/>
        <v>TPFINC Index</v>
      </c>
      <c r="AS22" s="19">
        <f t="shared" si="9"/>
        <v>6</v>
      </c>
      <c r="AT22" s="19">
        <f>IFERROR(IF(AR22&lt;&gt;"",(COUNTIF($AQ$17:$AQ22,$AQ22)-1)*0.0001+$AQ22,""),"")</f>
        <v>22</v>
      </c>
      <c r="AU22" s="19">
        <f t="shared" si="10"/>
        <v>24</v>
      </c>
      <c r="AV22" s="19"/>
    </row>
    <row r="23" spans="3:48">
      <c r="C23" s="7" t="str">
        <f t="shared" si="0"/>
        <v>4503 JT Equity</v>
      </c>
      <c r="E23" s="7" t="str">
        <f t="shared" si="5"/>
        <v>TPMACH Index</v>
      </c>
      <c r="F23" s="34" t="str">
        <f>IF(E23&lt;&gt;"",_xll.BDP(E23,"short_name"),"")</f>
        <v>TOPIX MACHINERY INDEX</v>
      </c>
      <c r="N23" s="11"/>
      <c r="AC23" s="19">
        <f t="shared" si="6"/>
        <v>7</v>
      </c>
      <c r="AD23" s="19" t="str">
        <f t="shared" si="1"/>
        <v/>
      </c>
      <c r="AE23" s="19">
        <f t="shared" si="2"/>
        <v>7</v>
      </c>
      <c r="AG23" s="19" t="s">
        <v>51</v>
      </c>
      <c r="AH23" s="19" t="str">
        <f t="shared" si="3"/>
        <v>1379 JT Equity</v>
      </c>
      <c r="AI23" s="21">
        <f>IFERROR(IF($AG23&lt;&gt;"",_xll.BDP(AH23,"cur_mkt_cap")/1000000,""),"")</f>
        <v>72289.039680000002</v>
      </c>
      <c r="AJ23" s="22">
        <f>IFERROR((COUNTIF($AI$17:$AI23,$AI23)-1)*0.0001+$AI23,"")</f>
        <v>72289.039680000002</v>
      </c>
      <c r="AK23" s="22" t="str">
        <f t="shared" si="4"/>
        <v/>
      </c>
      <c r="AM23" s="19" t="s">
        <v>19</v>
      </c>
      <c r="AN23" s="19">
        <v>0.10798277000000001</v>
      </c>
      <c r="AO23" s="19" t="str">
        <f t="shared" si="7"/>
        <v>TPFISH Index</v>
      </c>
      <c r="AQ23" s="19">
        <f>IF(AO23&lt;&gt;"",_xll.BDP(AO23,"count_index_members"),"")</f>
        <v>7</v>
      </c>
      <c r="AR23" s="19" t="str">
        <f t="shared" si="8"/>
        <v>TPFISH Index</v>
      </c>
      <c r="AS23" s="19">
        <f t="shared" si="9"/>
        <v>7</v>
      </c>
      <c r="AT23" s="19">
        <f>IFERROR(IF(AR23&lt;&gt;"",(COUNTIF($AQ$17:$AQ23,$AQ23)-1)*0.0001+$AQ23,""),"")</f>
        <v>7</v>
      </c>
      <c r="AU23" s="19">
        <f t="shared" si="10"/>
        <v>32</v>
      </c>
      <c r="AV23" s="19"/>
    </row>
    <row r="24" spans="3:48">
      <c r="C24" s="7" t="str">
        <f t="shared" si="0"/>
        <v>4689 JT Equity</v>
      </c>
      <c r="E24" s="7" t="str">
        <f t="shared" si="5"/>
        <v>TPCONT Index</v>
      </c>
      <c r="F24" s="34" t="str">
        <f>IF(E24&lt;&gt;"",_xll.BDP(E24,"short_name"),"")</f>
        <v>TOPIX CONSTRUCTION INDEX</v>
      </c>
      <c r="AC24" s="19">
        <f t="shared" si="6"/>
        <v>8</v>
      </c>
      <c r="AD24" s="19" t="str">
        <f t="shared" si="1"/>
        <v/>
      </c>
      <c r="AE24" s="19">
        <f t="shared" si="2"/>
        <v>8</v>
      </c>
      <c r="AG24" s="19" t="s">
        <v>52</v>
      </c>
      <c r="AH24" s="19" t="str">
        <f t="shared" si="3"/>
        <v>1384 JT Equity</v>
      </c>
      <c r="AI24" s="21">
        <f>IFERROR(IF($AG24&lt;&gt;"",_xll.BDP(AH24,"cur_mkt_cap")/1000000,""),"")</f>
        <v>6496.5119999999997</v>
      </c>
      <c r="AJ24" s="22">
        <f>IFERROR((COUNTIF($AI$17:$AI24,$AI24)-1)*0.0001+$AI24,"")</f>
        <v>6496.5119999999997</v>
      </c>
      <c r="AK24" s="22" t="str">
        <f t="shared" si="4"/>
        <v/>
      </c>
      <c r="AM24" s="19" t="s">
        <v>20</v>
      </c>
      <c r="AN24" s="19">
        <v>4.2860895899999996</v>
      </c>
      <c r="AO24" s="19" t="str">
        <f t="shared" si="7"/>
        <v>TPFOOD Index</v>
      </c>
      <c r="AQ24" s="19">
        <f>IF(AO24&lt;&gt;"",_xll.BDP(AO24,"count_index_members"),"")</f>
        <v>78</v>
      </c>
      <c r="AR24" s="19" t="str">
        <f t="shared" si="8"/>
        <v>TPFOOD Index</v>
      </c>
      <c r="AS24" s="19">
        <f t="shared" si="9"/>
        <v>8</v>
      </c>
      <c r="AT24" s="19">
        <f>IFERROR(IF(AR24&lt;&gt;"",(COUNTIF($AQ$17:$AQ24,$AQ24)-1)*0.0001+$AQ24,""),"")</f>
        <v>78</v>
      </c>
      <c r="AU24" s="19">
        <f t="shared" si="10"/>
        <v>10</v>
      </c>
      <c r="AV24" s="19"/>
    </row>
    <row r="25" spans="3:48">
      <c r="C25" s="7" t="str">
        <f t="shared" si="0"/>
        <v>6098 JT Equity</v>
      </c>
      <c r="E25" s="7" t="str">
        <f t="shared" si="5"/>
        <v>TPNBNK Index</v>
      </c>
      <c r="F25" s="34" t="str">
        <f>IF(E25&lt;&gt;"",_xll.BDP(E25,"short_name"),"")</f>
        <v>TOPIX BANKS INDEX</v>
      </c>
      <c r="AC25" s="19">
        <f t="shared" si="6"/>
        <v>9</v>
      </c>
      <c r="AD25" s="19" t="str">
        <f t="shared" si="1"/>
        <v/>
      </c>
      <c r="AE25" s="19">
        <f t="shared" si="2"/>
        <v>9</v>
      </c>
      <c r="AG25" s="19" t="s">
        <v>53</v>
      </c>
      <c r="AH25" s="19" t="str">
        <f t="shared" si="3"/>
        <v>1414 JT Equity</v>
      </c>
      <c r="AI25" s="21">
        <f>IFERROR(IF($AG25&lt;&gt;"",_xll.BDP(AH25,"cur_mkt_cap")/1000000,""),"")</f>
        <v>145512.94999999998</v>
      </c>
      <c r="AJ25" s="22">
        <f>IFERROR((COUNTIF($AI$17:$AI25,$AI25)-1)*0.0001+$AI25,"")</f>
        <v>145512.94999999998</v>
      </c>
      <c r="AK25" s="22" t="str">
        <f t="shared" si="4"/>
        <v/>
      </c>
      <c r="AM25" s="19" t="s">
        <v>21</v>
      </c>
      <c r="AN25" s="19">
        <v>0.9785182</v>
      </c>
      <c r="AO25" s="19" t="str">
        <f t="shared" si="7"/>
        <v>TPGLAS Index</v>
      </c>
      <c r="AQ25" s="19">
        <f>IF(AO25&lt;&gt;"",_xll.BDP(AO25,"count_index_members"),"")</f>
        <v>32</v>
      </c>
      <c r="AR25" s="19" t="str">
        <f t="shared" si="8"/>
        <v>TPGLAS Index</v>
      </c>
      <c r="AS25" s="19">
        <f t="shared" si="9"/>
        <v>9</v>
      </c>
      <c r="AT25" s="19">
        <f>IFERROR(IF(AR25&lt;&gt;"",(COUNTIF($AQ$17:$AQ25,$AQ25)-1)*0.0001+$AQ25,""),"")</f>
        <v>32</v>
      </c>
      <c r="AU25" s="19">
        <f t="shared" si="10"/>
        <v>19</v>
      </c>
      <c r="AV25" s="19"/>
    </row>
    <row r="26" spans="3:48">
      <c r="C26" s="7" t="str">
        <f t="shared" si="0"/>
        <v>4578 JT Equity</v>
      </c>
      <c r="E26" s="7" t="str">
        <f t="shared" si="5"/>
        <v>TPFOOD Index</v>
      </c>
      <c r="F26" s="34" t="str">
        <f>IF(E26&lt;&gt;"",_xll.BDP(E26,"short_name"),"")</f>
        <v>TOPIX FOODS INDEX</v>
      </c>
      <c r="AC26" s="19">
        <f t="shared" si="6"/>
        <v>10</v>
      </c>
      <c r="AD26" s="19" t="str">
        <f t="shared" si="1"/>
        <v/>
      </c>
      <c r="AE26" s="19">
        <f t="shared" si="2"/>
        <v>10</v>
      </c>
      <c r="AG26" s="19" t="s">
        <v>54</v>
      </c>
      <c r="AH26" s="19" t="str">
        <f t="shared" si="3"/>
        <v>1417 JT Equity</v>
      </c>
      <c r="AI26" s="21">
        <f>IFERROR(IF($AG26&lt;&gt;"",_xll.BDP(AH26,"cur_mkt_cap")/1000000,""),"")</f>
        <v>89565.577434000006</v>
      </c>
      <c r="AJ26" s="22">
        <f>IFERROR((COUNTIF($AI$17:$AI26,$AI26)-1)*0.0001+$AI26,"")</f>
        <v>89565.577434000006</v>
      </c>
      <c r="AK26" s="22" t="str">
        <f t="shared" si="4"/>
        <v/>
      </c>
      <c r="AM26" s="19" t="s">
        <v>22</v>
      </c>
      <c r="AN26" s="19">
        <v>2.7128724399999999</v>
      </c>
      <c r="AO26" s="19" t="str">
        <f t="shared" si="7"/>
        <v>TPINSU Index</v>
      </c>
      <c r="AQ26" s="19">
        <f>IF(AO26&lt;&gt;"",_xll.BDP(AO26,"count_index_members"),"")</f>
        <v>9</v>
      </c>
      <c r="AR26" s="19" t="str">
        <f t="shared" si="8"/>
        <v>TPINSU Index</v>
      </c>
      <c r="AS26" s="19">
        <f t="shared" si="9"/>
        <v>10</v>
      </c>
      <c r="AT26" s="19">
        <f>IFERROR(IF(AR26&lt;&gt;"",(COUNTIF($AQ$17:$AQ26,$AQ26)-1)*0.0001+$AQ26,""),"")</f>
        <v>9</v>
      </c>
      <c r="AU26" s="19">
        <f t="shared" si="10"/>
        <v>29</v>
      </c>
      <c r="AV26" s="19"/>
    </row>
    <row r="27" spans="3:48">
      <c r="C27" s="7" t="str">
        <f t="shared" si="0"/>
        <v>4452 JT Equity</v>
      </c>
      <c r="E27" s="7" t="str">
        <f t="shared" si="5"/>
        <v>TPTRAN Index</v>
      </c>
      <c r="F27" s="34" t="str">
        <f>IF(E27&lt;&gt;"",_xll.BDP(E27,"short_name"),"")</f>
        <v>TOPIX TRANSPORT EQUIP IX</v>
      </c>
      <c r="AC27" s="19">
        <f t="shared" si="6"/>
        <v>11</v>
      </c>
      <c r="AD27" s="19" t="str">
        <f t="shared" si="1"/>
        <v/>
      </c>
      <c r="AE27" s="19">
        <f t="shared" si="2"/>
        <v>11</v>
      </c>
      <c r="AG27" s="19" t="s">
        <v>55</v>
      </c>
      <c r="AH27" s="19" t="str">
        <f t="shared" si="3"/>
        <v>1419 JT Equity</v>
      </c>
      <c r="AI27" s="21">
        <f>IFERROR(IF($AG27&lt;&gt;"",_xll.BDP(AH27,"cur_mkt_cap")/1000000,""),"")</f>
        <v>16560.745800000001</v>
      </c>
      <c r="AJ27" s="22">
        <f>IFERROR((COUNTIF($AI$17:$AI27,$AI27)-1)*0.0001+$AI27,"")</f>
        <v>16560.745800000001</v>
      </c>
      <c r="AK27" s="22" t="str">
        <f t="shared" si="4"/>
        <v/>
      </c>
      <c r="AM27" s="19" t="s">
        <v>23</v>
      </c>
      <c r="AN27" s="19">
        <v>1.3345335199999999</v>
      </c>
      <c r="AO27" s="19" t="str">
        <f t="shared" si="7"/>
        <v>TPIRON Index</v>
      </c>
      <c r="AQ27" s="19">
        <f>IF(AO27&lt;&gt;"",_xll.BDP(AO27,"count_index_members"),"")</f>
        <v>32</v>
      </c>
      <c r="AR27" s="19" t="str">
        <f t="shared" si="8"/>
        <v>TPIRON Index</v>
      </c>
      <c r="AS27" s="19">
        <f t="shared" si="9"/>
        <v>11</v>
      </c>
      <c r="AT27" s="19">
        <f>IFERROR(IF(AR27&lt;&gt;"",(COUNTIF($AQ$17:$AQ27,$AQ27)-1)*0.0001+$AQ27,""),"")</f>
        <v>32.000100000000003</v>
      </c>
      <c r="AU27" s="19">
        <f t="shared" si="10"/>
        <v>18</v>
      </c>
      <c r="AV27" s="19"/>
    </row>
    <row r="28" spans="3:48">
      <c r="C28" s="7" t="str">
        <f t="shared" si="0"/>
        <v>6301 JT Equity</v>
      </c>
      <c r="E28" s="7" t="str">
        <f t="shared" si="5"/>
        <v>TPREAL Index</v>
      </c>
      <c r="F28" s="34" t="str">
        <f>IF(E28&lt;&gt;"",_xll.BDP(E28,"short_name"),"")</f>
        <v>TOPIX REAL ESTATE INDEX</v>
      </c>
      <c r="AC28" s="19">
        <f t="shared" si="6"/>
        <v>12</v>
      </c>
      <c r="AD28" s="19" t="str">
        <f t="shared" si="1"/>
        <v/>
      </c>
      <c r="AE28" s="19">
        <f t="shared" si="2"/>
        <v>12</v>
      </c>
      <c r="AG28" s="19" t="s">
        <v>56</v>
      </c>
      <c r="AH28" s="19" t="str">
        <f t="shared" si="3"/>
        <v>1420 JT Equity</v>
      </c>
      <c r="AI28" s="21">
        <f>IFERROR(IF($AG28&lt;&gt;"",_xll.BDP(AH28,"cur_mkt_cap")/1000000,""),"")</f>
        <v>8303.9599999999991</v>
      </c>
      <c r="AJ28" s="22">
        <f>IFERROR((COUNTIF($AI$17:$AI28,$AI28)-1)*0.0001+$AI28,"")</f>
        <v>8303.9599999999991</v>
      </c>
      <c r="AK28" s="22" t="str">
        <f t="shared" si="4"/>
        <v/>
      </c>
      <c r="AM28" s="19" t="s">
        <v>24</v>
      </c>
      <c r="AN28" s="19">
        <v>4.2460765599999997</v>
      </c>
      <c r="AO28" s="19" t="str">
        <f t="shared" si="7"/>
        <v>TPLAND Index</v>
      </c>
      <c r="AQ28" s="19">
        <f>IF(AO28&lt;&gt;"",_xll.BDP(AO28,"count_index_members"),"")</f>
        <v>41</v>
      </c>
      <c r="AR28" s="19" t="str">
        <f t="shared" si="8"/>
        <v>TPLAND Index</v>
      </c>
      <c r="AS28" s="19">
        <f t="shared" si="9"/>
        <v>12</v>
      </c>
      <c r="AT28" s="19">
        <f>IFERROR(IF(AR28&lt;&gt;"",(COUNTIF($AQ$17:$AQ28,$AQ28)-1)*0.0001+$AQ28,""),"")</f>
        <v>41</v>
      </c>
      <c r="AU28" s="19">
        <f t="shared" si="10"/>
        <v>14</v>
      </c>
      <c r="AV28" s="19"/>
    </row>
    <row r="29" spans="3:48">
      <c r="C29" s="7" t="str">
        <f t="shared" si="0"/>
        <v>5401 JT Equity</v>
      </c>
      <c r="E29" s="7" t="str">
        <f t="shared" si="5"/>
        <v>TPPROD Index</v>
      </c>
      <c r="F29" s="34" t="str">
        <f>IF(E29&lt;&gt;"",_xll.BDP(E29,"short_name"),"")</f>
        <v>TOPIX OTHER PRODUCTS IDX</v>
      </c>
      <c r="AC29" s="19">
        <f t="shared" si="6"/>
        <v>13</v>
      </c>
      <c r="AD29" s="19" t="str">
        <f t="shared" si="1"/>
        <v/>
      </c>
      <c r="AE29" s="19">
        <f t="shared" si="2"/>
        <v>13</v>
      </c>
      <c r="AG29" s="19" t="s">
        <v>57</v>
      </c>
      <c r="AH29" s="19" t="str">
        <f t="shared" si="3"/>
        <v>1514 JT Equity</v>
      </c>
      <c r="AI29" s="21">
        <f>IFERROR(IF($AG29&lt;&gt;"",_xll.BDP(AH29,"cur_mkt_cap")/1000000,""),"")</f>
        <v>5830.3924470000002</v>
      </c>
      <c r="AJ29" s="22">
        <f>IFERROR((COUNTIF($AI$17:$AI29,$AI29)-1)*0.0001+$AI29,"")</f>
        <v>5830.3924470000002</v>
      </c>
      <c r="AK29" s="22" t="str">
        <f t="shared" si="4"/>
        <v/>
      </c>
      <c r="AM29" s="19" t="s">
        <v>25</v>
      </c>
      <c r="AN29" s="19">
        <v>5.1386513699999998</v>
      </c>
      <c r="AO29" s="19" t="str">
        <f t="shared" si="7"/>
        <v>TPMACH Index</v>
      </c>
      <c r="AQ29" s="19">
        <f>IF(AO29&lt;&gt;"",_xll.BDP(AO29,"count_index_members"),"")</f>
        <v>133</v>
      </c>
      <c r="AR29" s="19" t="str">
        <f t="shared" si="8"/>
        <v>TPMACH Index</v>
      </c>
      <c r="AS29" s="19">
        <f t="shared" si="9"/>
        <v>13</v>
      </c>
      <c r="AT29" s="19">
        <f>IFERROR(IF(AR29&lt;&gt;"",(COUNTIF($AQ$17:$AQ29,$AQ29)-1)*0.0001+$AQ29,""),"")</f>
        <v>133</v>
      </c>
      <c r="AU29" s="19">
        <f t="shared" si="10"/>
        <v>7</v>
      </c>
      <c r="AV29" s="19"/>
    </row>
    <row r="30" spans="3:48">
      <c r="C30" s="7" t="str">
        <f t="shared" si="0"/>
        <v>6326 JT Equity</v>
      </c>
      <c r="E30" s="7" t="str">
        <f t="shared" si="5"/>
        <v>TPLAND Index</v>
      </c>
      <c r="F30" s="34" t="str">
        <f>IF(E30&lt;&gt;"",_xll.BDP(E30,"short_name"),"")</f>
        <v>TOPIX LAND TRANSPRT INDX</v>
      </c>
      <c r="AC30" s="19">
        <f t="shared" si="6"/>
        <v>14</v>
      </c>
      <c r="AD30" s="19" t="str">
        <f t="shared" si="1"/>
        <v/>
      </c>
      <c r="AE30" s="19">
        <f t="shared" si="2"/>
        <v>14</v>
      </c>
      <c r="AG30" s="19" t="s">
        <v>58</v>
      </c>
      <c r="AH30" s="19" t="str">
        <f t="shared" si="3"/>
        <v>1515 JT Equity</v>
      </c>
      <c r="AI30" s="21">
        <f>IFERROR(IF($AG30&lt;&gt;"",_xll.BDP(AH30,"cur_mkt_cap")/1000000,""),"")</f>
        <v>51617.331419999995</v>
      </c>
      <c r="AJ30" s="22">
        <f>IFERROR((COUNTIF($AI$17:$AI30,$AI30)-1)*0.0001+$AI30,"")</f>
        <v>51617.331419999995</v>
      </c>
      <c r="AK30" s="22" t="str">
        <f t="shared" si="4"/>
        <v/>
      </c>
      <c r="AM30" s="19" t="s">
        <v>26</v>
      </c>
      <c r="AN30" s="19">
        <v>0.24438181</v>
      </c>
      <c r="AO30" s="19" t="str">
        <f t="shared" si="7"/>
        <v>TPMART Index</v>
      </c>
      <c r="AQ30" s="19">
        <f>IF(AO30&lt;&gt;"",_xll.BDP(AO30,"count_index_members"),"")</f>
        <v>8</v>
      </c>
      <c r="AR30" s="19" t="str">
        <f t="shared" si="8"/>
        <v>TPMART Index</v>
      </c>
      <c r="AS30" s="19">
        <f t="shared" si="9"/>
        <v>14</v>
      </c>
      <c r="AT30" s="19">
        <f>IFERROR(IF(AR30&lt;&gt;"",(COUNTIF($AQ$17:$AQ30,$AQ30)-1)*0.0001+$AQ30,""),"")</f>
        <v>8</v>
      </c>
      <c r="AU30" s="19">
        <f t="shared" si="10"/>
        <v>30</v>
      </c>
      <c r="AV30" s="19"/>
    </row>
    <row r="31" spans="3:48">
      <c r="C31" s="7" t="str">
        <f t="shared" si="0"/>
        <v>4661 JT Equity</v>
      </c>
      <c r="E31" s="7" t="str">
        <f t="shared" si="5"/>
        <v>TPMETL Index</v>
      </c>
      <c r="F31" s="34" t="str">
        <f>IF(E31&lt;&gt;"",_xll.BDP(E31,"short_name"),"")</f>
        <v>TOPIX METAL PRODUCTS IDX</v>
      </c>
      <c r="AC31" s="19">
        <f t="shared" si="6"/>
        <v>15</v>
      </c>
      <c r="AD31" s="19" t="str">
        <f t="shared" si="1"/>
        <v/>
      </c>
      <c r="AE31" s="19">
        <f t="shared" si="2"/>
        <v>15</v>
      </c>
      <c r="AG31" s="19" t="s">
        <v>59</v>
      </c>
      <c r="AH31" s="19" t="str">
        <f t="shared" si="3"/>
        <v>1518 JT Equity</v>
      </c>
      <c r="AI31" s="21">
        <f>IFERROR(IF($AG31&lt;&gt;"",_xll.BDP(AH31,"cur_mkt_cap")/1000000,""),"")</f>
        <v>20940.31307</v>
      </c>
      <c r="AJ31" s="22">
        <f>IFERROR((COUNTIF($AI$17:$AI31,$AI31)-1)*0.0001+$AI31,"")</f>
        <v>20940.31307</v>
      </c>
      <c r="AK31" s="22" t="str">
        <f t="shared" si="4"/>
        <v/>
      </c>
      <c r="AM31" s="19" t="s">
        <v>27</v>
      </c>
      <c r="AN31" s="19">
        <v>0.70888914000000003</v>
      </c>
      <c r="AO31" s="19" t="str">
        <f t="shared" si="7"/>
        <v>TPMETL Index</v>
      </c>
      <c r="AQ31" s="19">
        <f>IF(AO31&lt;&gt;"",_xll.BDP(AO31,"count_index_members"),"")</f>
        <v>40</v>
      </c>
      <c r="AR31" s="19" t="str">
        <f t="shared" si="8"/>
        <v>TPMETL Index</v>
      </c>
      <c r="AS31" s="19">
        <f t="shared" si="9"/>
        <v>15</v>
      </c>
      <c r="AT31" s="19">
        <f>IFERROR(IF(AR31&lt;&gt;"",(COUNTIF($AQ$17:$AQ31,$AQ31)-1)*0.0001+$AQ31,""),"")</f>
        <v>40</v>
      </c>
      <c r="AU31" s="19">
        <f t="shared" si="10"/>
        <v>15</v>
      </c>
      <c r="AV31" s="19"/>
    </row>
    <row r="32" spans="3:48">
      <c r="C32" s="7" t="str">
        <f t="shared" si="0"/>
        <v>4901 JT Equity</v>
      </c>
      <c r="E32" s="7" t="str">
        <f t="shared" si="5"/>
        <v>TPTEXT Index</v>
      </c>
      <c r="F32" s="34" t="str">
        <f>IF(E32&lt;&gt;"",_xll.BDP(E32,"short_name"),"")</f>
        <v>TOPIX TXTL &amp; APPRL INDEX</v>
      </c>
      <c r="AC32" s="19">
        <f t="shared" si="6"/>
        <v>16</v>
      </c>
      <c r="AD32" s="19">
        <f t="shared" si="1"/>
        <v>27</v>
      </c>
      <c r="AE32" s="19">
        <f t="shared" si="2"/>
        <v>16</v>
      </c>
      <c r="AG32" s="19" t="s">
        <v>60</v>
      </c>
      <c r="AH32" s="19" t="str">
        <f t="shared" si="3"/>
        <v>1605 JT Equity</v>
      </c>
      <c r="AI32" s="21">
        <f>IFERROR(IF($AG32&lt;&gt;"",_xll.BDP(AH32,"cur_mkt_cap")/1000000,""),"")</f>
        <v>1648038.6971999998</v>
      </c>
      <c r="AJ32" s="22">
        <f>IFERROR((COUNTIF($AI$17:$AI32,$AI32)-1)*0.0001+$AI32,"")</f>
        <v>1648038.6971999998</v>
      </c>
      <c r="AK32" s="22">
        <f t="shared" si="4"/>
        <v>1648038.6971999998</v>
      </c>
      <c r="AM32" s="19" t="s">
        <v>28</v>
      </c>
      <c r="AN32" s="19">
        <v>0.33856062999999997</v>
      </c>
      <c r="AO32" s="19" t="str">
        <f t="shared" si="7"/>
        <v>TPMINN Index</v>
      </c>
      <c r="AQ32" s="19">
        <f>IF(AO32&lt;&gt;"",_xll.BDP(AO32,"count_index_members"),"")</f>
        <v>7</v>
      </c>
      <c r="AR32" s="19" t="str">
        <f t="shared" si="8"/>
        <v>TPMINN Index</v>
      </c>
      <c r="AS32" s="19">
        <f t="shared" si="9"/>
        <v>16</v>
      </c>
      <c r="AT32" s="19">
        <f>IFERROR(IF(AR32&lt;&gt;"",(COUNTIF($AQ$17:$AQ32,$AQ32)-1)*0.0001+$AQ32,""),"")</f>
        <v>7.0000999999999998</v>
      </c>
      <c r="AU32" s="19">
        <f t="shared" si="10"/>
        <v>31</v>
      </c>
      <c r="AV32" s="19"/>
    </row>
    <row r="33" spans="3:48">
      <c r="C33" s="7" t="str">
        <f t="shared" si="0"/>
        <v>4519 JT Equity</v>
      </c>
      <c r="E33" s="7" t="str">
        <f t="shared" si="5"/>
        <v>TPPHRM Index</v>
      </c>
      <c r="F33" s="34" t="str">
        <f>IF(E33&lt;&gt;"",_xll.BDP(E33,"short_name"),"")</f>
        <v>TOPIX PHARMACEUTICAL IND</v>
      </c>
      <c r="AC33" s="19">
        <f t="shared" si="6"/>
        <v>17</v>
      </c>
      <c r="AD33" s="19" t="str">
        <f t="shared" si="1"/>
        <v/>
      </c>
      <c r="AE33" s="19">
        <f t="shared" si="2"/>
        <v>17</v>
      </c>
      <c r="AG33" s="19" t="s">
        <v>61</v>
      </c>
      <c r="AH33" s="19" t="str">
        <f t="shared" si="3"/>
        <v>1606 JT Equity</v>
      </c>
      <c r="AI33" s="21">
        <f>IFERROR(IF($AG33&lt;&gt;"",_xll.BDP(AH33,"cur_mkt_cap")/1000000,""),"")</f>
        <v>43398</v>
      </c>
      <c r="AJ33" s="22">
        <f>IFERROR((COUNTIF($AI$17:$AI33,$AI33)-1)*0.0001+$AI33,"")</f>
        <v>43398</v>
      </c>
      <c r="AK33" s="22" t="str">
        <f t="shared" si="4"/>
        <v/>
      </c>
      <c r="AM33" s="19" t="s">
        <v>29</v>
      </c>
      <c r="AN33" s="19">
        <v>8.6080348299999994</v>
      </c>
      <c r="AO33" s="19" t="str">
        <f t="shared" si="7"/>
        <v>TPNBNK Index</v>
      </c>
      <c r="AQ33" s="19">
        <f>IF(AO33&lt;&gt;"",_xll.BDP(AO33,"count_index_members"),"")</f>
        <v>86</v>
      </c>
      <c r="AR33" s="19" t="str">
        <f t="shared" si="8"/>
        <v>TPNBNK Index</v>
      </c>
      <c r="AS33" s="19">
        <f t="shared" si="9"/>
        <v>17</v>
      </c>
      <c r="AT33" s="19">
        <f>IFERROR(IF(AR33&lt;&gt;"",(COUNTIF($AQ$17:$AQ33,$AQ33)-1)*0.0001+$AQ33,""),"")</f>
        <v>86</v>
      </c>
      <c r="AU33" s="19">
        <f t="shared" si="10"/>
        <v>9</v>
      </c>
      <c r="AV33" s="19"/>
    </row>
    <row r="34" spans="3:48">
      <c r="C34" s="7" t="str">
        <f t="shared" si="0"/>
        <v>6273 JT Equity</v>
      </c>
      <c r="E34" s="7" t="str">
        <f t="shared" si="5"/>
        <v>TPIRON Index</v>
      </c>
      <c r="F34" s="34" t="str">
        <f>IF(E34&lt;&gt;"",_xll.BDP(E34,"short_name"),"")</f>
        <v>TOPIX IRON &amp; STEEL INDEX</v>
      </c>
      <c r="AC34" s="19">
        <f t="shared" si="6"/>
        <v>18</v>
      </c>
      <c r="AD34" s="19" t="str">
        <f t="shared" si="1"/>
        <v/>
      </c>
      <c r="AE34" s="19">
        <f t="shared" si="2"/>
        <v>18</v>
      </c>
      <c r="AG34" s="19" t="s">
        <v>62</v>
      </c>
      <c r="AH34" s="19" t="str">
        <f t="shared" si="3"/>
        <v>1662 JT Equity</v>
      </c>
      <c r="AI34" s="21">
        <f>IFERROR(IF($AG34&lt;&gt;"",_xll.BDP(AH34,"cur_mkt_cap")/1000000,""),"")</f>
        <v>154832.288184</v>
      </c>
      <c r="AJ34" s="22">
        <f>IFERROR((COUNTIF($AI$17:$AI34,$AI34)-1)*0.0001+$AI34,"")</f>
        <v>154832.288184</v>
      </c>
      <c r="AK34" s="22" t="str">
        <f t="shared" si="4"/>
        <v/>
      </c>
      <c r="AM34" s="19" t="s">
        <v>30</v>
      </c>
      <c r="AN34" s="19">
        <v>6.6602026099999998</v>
      </c>
      <c r="AO34" s="19" t="str">
        <f t="shared" si="7"/>
        <v>TPNCHM Index</v>
      </c>
      <c r="AQ34" s="19">
        <f>IF(AO34&lt;&gt;"",_xll.BDP(AO34,"count_index_members"),"")</f>
        <v>139</v>
      </c>
      <c r="AR34" s="19" t="str">
        <f t="shared" si="8"/>
        <v>TPNCHM Index</v>
      </c>
      <c r="AS34" s="19">
        <f t="shared" si="9"/>
        <v>18</v>
      </c>
      <c r="AT34" s="19">
        <f>IFERROR(IF(AR34&lt;&gt;"",(COUNTIF($AQ$17:$AQ34,$AQ34)-1)*0.0001+$AQ34,""),"")</f>
        <v>139</v>
      </c>
      <c r="AU34" s="19">
        <f t="shared" si="10"/>
        <v>6</v>
      </c>
      <c r="AV34" s="19"/>
    </row>
    <row r="35" spans="3:48">
      <c r="C35" s="7" t="str">
        <f t="shared" si="0"/>
        <v>1925 JT Equity</v>
      </c>
      <c r="E35" s="7" t="str">
        <f t="shared" si="5"/>
        <v>TPGLAS Index</v>
      </c>
      <c r="F35" s="34" t="str">
        <f>IF(E35&lt;&gt;"",_xll.BDP(E35,"short_name"),"")</f>
        <v>TOPIX GLSS &amp; CRMC PRD IX</v>
      </c>
      <c r="AC35" s="19">
        <f t="shared" si="6"/>
        <v>19</v>
      </c>
      <c r="AD35" s="19" t="str">
        <f t="shared" si="1"/>
        <v/>
      </c>
      <c r="AE35" s="19">
        <f t="shared" si="2"/>
        <v>19</v>
      </c>
      <c r="AG35" s="19" t="s">
        <v>63</v>
      </c>
      <c r="AH35" s="19" t="str">
        <f t="shared" si="3"/>
        <v>1663 JT Equity</v>
      </c>
      <c r="AI35" s="21">
        <f>IFERROR(IF($AG35&lt;&gt;"",_xll.BDP(AH35,"cur_mkt_cap")/1000000,""),"")</f>
        <v>53573.483725999999</v>
      </c>
      <c r="AJ35" s="22">
        <f>IFERROR((COUNTIF($AI$17:$AI35,$AI35)-1)*0.0001+$AI35,"")</f>
        <v>53573.483725999999</v>
      </c>
      <c r="AK35" s="22" t="str">
        <f t="shared" si="4"/>
        <v/>
      </c>
      <c r="AM35" s="19" t="s">
        <v>31</v>
      </c>
      <c r="AN35" s="19">
        <v>0.94125550999999996</v>
      </c>
      <c r="AO35" s="19" t="str">
        <f t="shared" si="7"/>
        <v>TPNMET Index</v>
      </c>
      <c r="AQ35" s="19">
        <f>IF(AO35&lt;&gt;"",_xll.BDP(AO35,"count_index_members"),"")</f>
        <v>24</v>
      </c>
      <c r="AR35" s="19" t="str">
        <f t="shared" si="8"/>
        <v>TPNMET Index</v>
      </c>
      <c r="AS35" s="19">
        <f t="shared" si="9"/>
        <v>19</v>
      </c>
      <c r="AT35" s="19">
        <f>IFERROR(IF(AR35&lt;&gt;"",(COUNTIF($AQ$17:$AQ35,$AQ35)-1)*0.0001+$AQ35,""),"")</f>
        <v>24</v>
      </c>
      <c r="AU35" s="19">
        <f t="shared" si="10"/>
        <v>21</v>
      </c>
      <c r="AV35" s="19"/>
    </row>
    <row r="36" spans="3:48">
      <c r="C36" s="7" t="str">
        <f t="shared" si="0"/>
        <v>2502 JT Equity</v>
      </c>
      <c r="E36" s="7" t="str">
        <f t="shared" si="5"/>
        <v>TPPREC Index</v>
      </c>
      <c r="F36" s="34" t="str">
        <f>IF(E36&lt;&gt;"",_xll.BDP(E36,"short_name"),"")</f>
        <v>TOPIX PREC INSTRUMENT IX</v>
      </c>
      <c r="AC36" s="19">
        <f t="shared" si="6"/>
        <v>20</v>
      </c>
      <c r="AD36" s="19" t="str">
        <f t="shared" si="1"/>
        <v/>
      </c>
      <c r="AE36" s="19">
        <f t="shared" si="2"/>
        <v>20</v>
      </c>
      <c r="AG36" s="19" t="s">
        <v>64</v>
      </c>
      <c r="AH36" s="19" t="str">
        <f t="shared" si="3"/>
        <v>1712 JT Equity</v>
      </c>
      <c r="AI36" s="21">
        <f>IFERROR(IF($AG36&lt;&gt;"",_xll.BDP(AH36,"cur_mkt_cap")/1000000,""),"")</f>
        <v>22300.2696</v>
      </c>
      <c r="AJ36" s="22">
        <f>IFERROR((COUNTIF($AI$17:$AI36,$AI36)-1)*0.0001+$AI36,"")</f>
        <v>22300.2696</v>
      </c>
      <c r="AK36" s="22" t="str">
        <f t="shared" si="4"/>
        <v/>
      </c>
      <c r="AM36" s="19" t="s">
        <v>32</v>
      </c>
      <c r="AN36" s="19">
        <v>0.55206288999999997</v>
      </c>
      <c r="AO36" s="19" t="str">
        <f t="shared" si="7"/>
        <v>TPOIL Index</v>
      </c>
      <c r="AQ36" s="19">
        <f>IF(AO36&lt;&gt;"",_xll.BDP(AO36,"count_index_members"),"")</f>
        <v>11</v>
      </c>
      <c r="AR36" s="19" t="str">
        <f t="shared" si="8"/>
        <v>TPOIL Index</v>
      </c>
      <c r="AS36" s="19">
        <f t="shared" si="9"/>
        <v>20</v>
      </c>
      <c r="AT36" s="19">
        <f>IFERROR(IF(AR36&lt;&gt;"",(COUNTIF($AQ$17:$AQ36,$AQ36)-1)*0.0001+$AQ36,""),"")</f>
        <v>11</v>
      </c>
      <c r="AU36" s="19">
        <f t="shared" si="10"/>
        <v>28</v>
      </c>
      <c r="AV36" s="19"/>
    </row>
    <row r="37" spans="3:48">
      <c r="C37" s="7" t="str">
        <f t="shared" si="0"/>
        <v>4523 JT Equity</v>
      </c>
      <c r="E37" s="7" t="str">
        <f t="shared" si="5"/>
        <v>TPNMET Index</v>
      </c>
      <c r="F37" s="34" t="str">
        <f>IF(E37&lt;&gt;"",_xll.BDP(E37,"short_name"),"")</f>
        <v>TOPIX NONFER METAL INDEX</v>
      </c>
      <c r="AC37" s="19">
        <f t="shared" si="6"/>
        <v>21</v>
      </c>
      <c r="AD37" s="19" t="str">
        <f t="shared" si="1"/>
        <v/>
      </c>
      <c r="AE37" s="19">
        <f t="shared" si="2"/>
        <v>21</v>
      </c>
      <c r="AG37" s="19" t="s">
        <v>65</v>
      </c>
      <c r="AH37" s="19" t="str">
        <f t="shared" si="3"/>
        <v>1719 JT Equity</v>
      </c>
      <c r="AI37" s="21">
        <f>IFERROR(IF($AG37&lt;&gt;"",_xll.BDP(AH37,"cur_mkt_cap")/1000000,""),"")</f>
        <v>158539.06578400001</v>
      </c>
      <c r="AJ37" s="22">
        <f>IFERROR((COUNTIF($AI$17:$AI37,$AI37)-1)*0.0001+$AI37,"")</f>
        <v>158539.06578400001</v>
      </c>
      <c r="AK37" s="22" t="str">
        <f t="shared" si="4"/>
        <v/>
      </c>
      <c r="AM37" s="19" t="s">
        <v>33</v>
      </c>
      <c r="AN37" s="19">
        <v>0.24599596000000001</v>
      </c>
      <c r="AO37" s="19" t="str">
        <f t="shared" si="7"/>
        <v>TPPAPR Index</v>
      </c>
      <c r="AQ37" s="19">
        <f>IF(AO37&lt;&gt;"",_xll.BDP(AO37,"count_index_members"),"")</f>
        <v>12</v>
      </c>
      <c r="AR37" s="19" t="str">
        <f t="shared" si="8"/>
        <v>TPPAPR Index</v>
      </c>
      <c r="AS37" s="19">
        <f t="shared" si="9"/>
        <v>21</v>
      </c>
      <c r="AT37" s="19">
        <f>IFERROR(IF(AR37&lt;&gt;"",(COUNTIF($AQ$17:$AQ37,$AQ37)-1)*0.0001+$AQ37,""),"")</f>
        <v>12</v>
      </c>
      <c r="AU37" s="19">
        <f t="shared" si="10"/>
        <v>26</v>
      </c>
      <c r="AV37" s="19"/>
    </row>
    <row r="38" spans="3:48">
      <c r="C38" s="7" t="str">
        <f t="shared" si="0"/>
        <v>4568 JT Equity</v>
      </c>
      <c r="E38" s="7" t="str">
        <f t="shared" si="5"/>
        <v>TPWARE Index</v>
      </c>
      <c r="F38" s="34" t="str">
        <f>IF(E38&lt;&gt;"",_xll.BDP(E38,"short_name"),"")</f>
        <v>TOPIX WARE&amp;HARB TRNS IDX</v>
      </c>
      <c r="AC38" s="19">
        <f t="shared" si="6"/>
        <v>22</v>
      </c>
      <c r="AD38" s="19" t="str">
        <f t="shared" si="1"/>
        <v/>
      </c>
      <c r="AE38" s="19">
        <f t="shared" si="2"/>
        <v>22</v>
      </c>
      <c r="AG38" s="19" t="s">
        <v>66</v>
      </c>
      <c r="AH38" s="19" t="str">
        <f t="shared" si="3"/>
        <v>1720 JT Equity</v>
      </c>
      <c r="AI38" s="21">
        <f>IFERROR(IF($AG38&lt;&gt;"",_xll.BDP(AH38,"cur_mkt_cap")/1000000,""),"")</f>
        <v>89252.367379999996</v>
      </c>
      <c r="AJ38" s="22">
        <f>IFERROR((COUNTIF($AI$17:$AI38,$AI38)-1)*0.0001+$AI38,"")</f>
        <v>89252.367379999996</v>
      </c>
      <c r="AK38" s="22" t="str">
        <f t="shared" si="4"/>
        <v/>
      </c>
      <c r="AM38" s="19" t="s">
        <v>34</v>
      </c>
      <c r="AN38" s="19">
        <v>4.6034106100000001</v>
      </c>
      <c r="AO38" s="19" t="str">
        <f t="shared" si="7"/>
        <v>TPPHRM Index</v>
      </c>
      <c r="AQ38" s="19">
        <f>IF(AO38&lt;&gt;"",_xll.BDP(AO38,"count_index_members"),"")</f>
        <v>39</v>
      </c>
      <c r="AR38" s="19" t="str">
        <f t="shared" si="8"/>
        <v>TPPHRM Index</v>
      </c>
      <c r="AS38" s="19">
        <f t="shared" si="9"/>
        <v>22</v>
      </c>
      <c r="AT38" s="19">
        <f>IFERROR(IF(AR38&lt;&gt;"",(COUNTIF($AQ$17:$AQ38,$AQ38)-1)*0.0001+$AQ38,""),"")</f>
        <v>39</v>
      </c>
      <c r="AU38" s="19">
        <f t="shared" si="10"/>
        <v>17</v>
      </c>
      <c r="AV38" s="19"/>
    </row>
    <row r="39" spans="3:48">
      <c r="C39" s="7" t="str">
        <f t="shared" si="0"/>
        <v>4507 JT Equity</v>
      </c>
      <c r="E39" s="7" t="str">
        <f t="shared" si="5"/>
        <v>TPSECR Index</v>
      </c>
      <c r="F39" s="34" t="str">
        <f>IF(E39&lt;&gt;"",_xll.BDP(E39,"short_name"),"")</f>
        <v>TOPIX SEC&amp;CMDTY FUTR IDX</v>
      </c>
      <c r="AC39" s="19">
        <f t="shared" si="6"/>
        <v>23</v>
      </c>
      <c r="AD39" s="19" t="str">
        <f t="shared" si="1"/>
        <v/>
      </c>
      <c r="AE39" s="19">
        <f t="shared" si="2"/>
        <v>23</v>
      </c>
      <c r="AG39" s="19" t="s">
        <v>67</v>
      </c>
      <c r="AH39" s="19" t="str">
        <f t="shared" si="3"/>
        <v>1721 JT Equity</v>
      </c>
      <c r="AI39" s="21">
        <f>IFERROR(IF($AG39&lt;&gt;"",_xll.BDP(AH39,"cur_mkt_cap")/1000000,""),"")</f>
        <v>285243</v>
      </c>
      <c r="AJ39" s="22">
        <f>IFERROR((COUNTIF($AI$17:$AI39,$AI39)-1)*0.0001+$AI39,"")</f>
        <v>285243</v>
      </c>
      <c r="AK39" s="22" t="str">
        <f t="shared" si="4"/>
        <v/>
      </c>
      <c r="AM39" s="19" t="s">
        <v>35</v>
      </c>
      <c r="AN39" s="19">
        <v>1.5310199900000001</v>
      </c>
      <c r="AO39" s="19" t="str">
        <f t="shared" si="7"/>
        <v>TPPREC Index</v>
      </c>
      <c r="AQ39" s="19">
        <f>IF(AO39&lt;&gt;"",_xll.BDP(AO39,"count_index_members"),"")</f>
        <v>28</v>
      </c>
      <c r="AR39" s="19" t="str">
        <f t="shared" si="8"/>
        <v>TPPREC Index</v>
      </c>
      <c r="AS39" s="19">
        <f t="shared" si="9"/>
        <v>23</v>
      </c>
      <c r="AT39" s="19">
        <f>IFERROR(IF(AR39&lt;&gt;"",(COUNTIF($AQ$17:$AQ39,$AQ39)-1)*0.0001+$AQ39,""),"")</f>
        <v>28</v>
      </c>
      <c r="AU39" s="19">
        <f t="shared" si="10"/>
        <v>20</v>
      </c>
      <c r="AV39" s="19"/>
    </row>
    <row r="40" spans="3:48">
      <c r="C40" s="7" t="str">
        <f t="shared" si="0"/>
        <v>6201 JT Equity</v>
      </c>
      <c r="E40" s="7" t="str">
        <f t="shared" si="5"/>
        <v>TPFINC Index</v>
      </c>
      <c r="F40" s="34" t="str">
        <f>IF(E40&lt;&gt;"",_xll.BDP(E40,"short_name"),"")</f>
        <v>TOPIX OTHER FINC BUS IDX</v>
      </c>
      <c r="AC40" s="19">
        <f t="shared" si="6"/>
        <v>24</v>
      </c>
      <c r="AD40" s="19" t="str">
        <f t="shared" si="1"/>
        <v/>
      </c>
      <c r="AE40" s="19">
        <f t="shared" si="2"/>
        <v>24</v>
      </c>
      <c r="AG40" s="19" t="s">
        <v>68</v>
      </c>
      <c r="AH40" s="19" t="str">
        <f t="shared" si="3"/>
        <v>1722 JT Equity</v>
      </c>
      <c r="AI40" s="21">
        <f>IFERROR(IF($AG40&lt;&gt;"",_xll.BDP(AH40,"cur_mkt_cap")/1000000,""),"")</f>
        <v>45266.741312999999</v>
      </c>
      <c r="AJ40" s="22">
        <f>IFERROR((COUNTIF($AI$17:$AI40,$AI40)-1)*0.0001+$AI40,"")</f>
        <v>45266.741312999999</v>
      </c>
      <c r="AK40" s="22" t="str">
        <f t="shared" si="4"/>
        <v/>
      </c>
      <c r="AM40" s="19" t="s">
        <v>36</v>
      </c>
      <c r="AN40" s="19">
        <v>1.73920673</v>
      </c>
      <c r="AO40" s="19" t="str">
        <f t="shared" si="7"/>
        <v>TPPROD Index</v>
      </c>
      <c r="AQ40" s="19">
        <f>IF(AO40&lt;&gt;"",_xll.BDP(AO40,"count_index_members"),"")</f>
        <v>54</v>
      </c>
      <c r="AR40" s="19" t="str">
        <f t="shared" si="8"/>
        <v>TPPROD Index</v>
      </c>
      <c r="AS40" s="19">
        <f t="shared" si="9"/>
        <v>24</v>
      </c>
      <c r="AT40" s="19">
        <f>IFERROR(IF(AR40&lt;&gt;"",(COUNTIF($AQ$17:$AQ40,$AQ40)-1)*0.0001+$AQ40,""),"")</f>
        <v>54</v>
      </c>
      <c r="AU40" s="19">
        <f t="shared" si="10"/>
        <v>13</v>
      </c>
      <c r="AV40" s="19"/>
    </row>
    <row r="41" spans="3:48">
      <c r="C41" s="7" t="str">
        <f t="shared" si="0"/>
        <v>2503 JT Equity</v>
      </c>
      <c r="E41" s="7" t="str">
        <f t="shared" si="5"/>
        <v>TPELEC Index</v>
      </c>
      <c r="F41" s="34" t="str">
        <f>IF(E41&lt;&gt;"",_xll.BDP(E41,"short_name"),"")</f>
        <v>TOPIX ELEC POWR &amp; GAS IX</v>
      </c>
      <c r="AC41" s="19">
        <f t="shared" si="6"/>
        <v>25</v>
      </c>
      <c r="AD41" s="19" t="str">
        <f t="shared" si="1"/>
        <v/>
      </c>
      <c r="AE41" s="19">
        <f t="shared" si="2"/>
        <v>25</v>
      </c>
      <c r="AG41" s="19" t="s">
        <v>69</v>
      </c>
      <c r="AH41" s="19" t="str">
        <f t="shared" si="3"/>
        <v>1726 JT Equity</v>
      </c>
      <c r="AI41" s="21">
        <f>IFERROR(IF($AG41&lt;&gt;"",_xll.BDP(AH41,"cur_mkt_cap")/1000000,""),"")</f>
        <v>11910</v>
      </c>
      <c r="AJ41" s="22">
        <f>IFERROR((COUNTIF($AI$17:$AI41,$AI41)-1)*0.0001+$AI41,"")</f>
        <v>11910</v>
      </c>
      <c r="AK41" s="22" t="str">
        <f t="shared" si="4"/>
        <v/>
      </c>
      <c r="AM41" s="19" t="s">
        <v>37</v>
      </c>
      <c r="AN41" s="19">
        <v>2.52475921</v>
      </c>
      <c r="AO41" s="19" t="str">
        <f t="shared" si="7"/>
        <v>TPREAL Index</v>
      </c>
      <c r="AQ41" s="19">
        <f>IF(AO41&lt;&gt;"",_xll.BDP(AO41,"count_index_members"),"")</f>
        <v>62</v>
      </c>
      <c r="AR41" s="19" t="str">
        <f t="shared" si="8"/>
        <v>TPREAL Index</v>
      </c>
      <c r="AS41" s="19">
        <f t="shared" si="9"/>
        <v>25</v>
      </c>
      <c r="AT41" s="19">
        <f>IFERROR(IF(AR41&lt;&gt;"",(COUNTIF($AQ$17:$AQ41,$AQ41)-1)*0.0001+$AQ41,""),"")</f>
        <v>62</v>
      </c>
      <c r="AU41" s="19">
        <f t="shared" si="10"/>
        <v>12</v>
      </c>
      <c r="AV41" s="19"/>
    </row>
    <row r="42" spans="3:48">
      <c r="C42" s="7" t="str">
        <f t="shared" si="0"/>
        <v>4324 JT Equity</v>
      </c>
      <c r="E42" s="7" t="str">
        <f t="shared" si="5"/>
        <v>TPPAPR Index</v>
      </c>
      <c r="F42" s="34" t="str">
        <f>IF(E42&lt;&gt;"",_xll.BDP(E42,"short_name"),"")</f>
        <v>TOPIX PULP &amp; PAPER INDEX</v>
      </c>
      <c r="AC42" s="19">
        <f t="shared" si="6"/>
        <v>26</v>
      </c>
      <c r="AD42" s="19" t="str">
        <f t="shared" si="1"/>
        <v/>
      </c>
      <c r="AE42" s="19">
        <f t="shared" si="2"/>
        <v>26</v>
      </c>
      <c r="AG42" s="19" t="s">
        <v>70</v>
      </c>
      <c r="AH42" s="19" t="str">
        <f t="shared" si="3"/>
        <v>1762 JT Equity</v>
      </c>
      <c r="AI42" s="21">
        <f>IFERROR(IF($AG42&lt;&gt;"",_xll.BDP(AH42,"cur_mkt_cap")/1000000,""),"")</f>
        <v>102954.24000000001</v>
      </c>
      <c r="AJ42" s="22">
        <f>IFERROR((COUNTIF($AI$17:$AI42,$AI42)-1)*0.0001+$AI42,"")</f>
        <v>102954.24000000001</v>
      </c>
      <c r="AK42" s="22" t="str">
        <f t="shared" si="4"/>
        <v/>
      </c>
      <c r="AM42" s="19" t="s">
        <v>38</v>
      </c>
      <c r="AN42" s="19">
        <v>4.6250393900000004</v>
      </c>
      <c r="AO42" s="19" t="str">
        <f t="shared" si="7"/>
        <v>TPRETL Index</v>
      </c>
      <c r="AQ42" s="19">
        <f>IF(AO42&lt;&gt;"",_xll.BDP(AO42,"count_index_members"),"")</f>
        <v>193</v>
      </c>
      <c r="AR42" s="19" t="str">
        <f t="shared" si="8"/>
        <v>TPRETL Index</v>
      </c>
      <c r="AS42" s="19">
        <f t="shared" si="9"/>
        <v>26</v>
      </c>
      <c r="AT42" s="19">
        <f>IFERROR(IF(AR42&lt;&gt;"",(COUNTIF($AQ$17:$AQ42,$AQ42)-1)*0.0001+$AQ42,""),"")</f>
        <v>193</v>
      </c>
      <c r="AU42" s="19">
        <f t="shared" si="10"/>
        <v>1</v>
      </c>
      <c r="AV42" s="19"/>
    </row>
    <row r="43" spans="3:48">
      <c r="C43" s="7" t="str">
        <f t="shared" si="0"/>
        <v>1605 JT Equity</v>
      </c>
      <c r="E43" s="7" t="str">
        <f t="shared" si="5"/>
        <v>TPRUBB Index</v>
      </c>
      <c r="F43" s="34" t="str">
        <f>IF(E43&lt;&gt;"",_xll.BDP(E43,"short_name"),"")</f>
        <v>TOPIX RUBBER PRODUCTS IX</v>
      </c>
      <c r="AC43" s="19">
        <f t="shared" si="6"/>
        <v>27</v>
      </c>
      <c r="AD43" s="19" t="str">
        <f t="shared" si="1"/>
        <v/>
      </c>
      <c r="AE43" s="19">
        <f t="shared" si="2"/>
        <v>27</v>
      </c>
      <c r="AG43" s="19" t="s">
        <v>71</v>
      </c>
      <c r="AH43" s="19" t="str">
        <f t="shared" si="3"/>
        <v>1766 JT Equity</v>
      </c>
      <c r="AI43" s="21">
        <f>IFERROR(IF($AG43&lt;&gt;"",_xll.BDP(AH43,"cur_mkt_cap")/1000000,""),"")</f>
        <v>109123.2</v>
      </c>
      <c r="AJ43" s="22">
        <f>IFERROR((COUNTIF($AI$17:$AI43,$AI43)-1)*0.0001+$AI43,"")</f>
        <v>109123.2</v>
      </c>
      <c r="AK43" s="22" t="str">
        <f t="shared" si="4"/>
        <v/>
      </c>
      <c r="AM43" s="19" t="s">
        <v>39</v>
      </c>
      <c r="AN43" s="19">
        <v>0.88892075999999998</v>
      </c>
      <c r="AO43" s="19" t="str">
        <f t="shared" si="7"/>
        <v>TPRUBB Index</v>
      </c>
      <c r="AQ43" s="19">
        <f>IF(AO43&lt;&gt;"",_xll.BDP(AO43,"count_index_members"),"")</f>
        <v>11</v>
      </c>
      <c r="AR43" s="19" t="str">
        <f t="shared" si="8"/>
        <v>TPRUBB Index</v>
      </c>
      <c r="AS43" s="19">
        <f t="shared" si="9"/>
        <v>27</v>
      </c>
      <c r="AT43" s="19">
        <f>IFERROR(IF(AR43&lt;&gt;"",(COUNTIF($AQ$17:$AQ43,$AQ43)-1)*0.0001+$AQ43,""),"")</f>
        <v>11.0001</v>
      </c>
      <c r="AU43" s="19">
        <f t="shared" si="10"/>
        <v>27</v>
      </c>
      <c r="AV43" s="19"/>
    </row>
    <row r="44" spans="3:48">
      <c r="C44" s="7" t="str">
        <f t="shared" si="0"/>
        <v>3402 JT Equity</v>
      </c>
      <c r="E44" s="7" t="str">
        <f t="shared" si="5"/>
        <v>TPOIL Index</v>
      </c>
      <c r="F44" s="34" t="str">
        <f>IF(E44&lt;&gt;"",_xll.BDP(E44,"short_name"),"")</f>
        <v>TOPIX OIL &amp; COAL PROD IX</v>
      </c>
      <c r="AC44" s="19">
        <f t="shared" si="6"/>
        <v>28</v>
      </c>
      <c r="AD44" s="19" t="str">
        <f t="shared" si="1"/>
        <v/>
      </c>
      <c r="AE44" s="19">
        <f t="shared" si="2"/>
        <v>28</v>
      </c>
      <c r="AG44" s="19" t="s">
        <v>72</v>
      </c>
      <c r="AH44" s="19" t="str">
        <f t="shared" si="3"/>
        <v>1768 JT Equity</v>
      </c>
      <c r="AI44" s="21">
        <f>IFERROR(IF($AG44&lt;&gt;"",_xll.BDP(AH44,"cur_mkt_cap")/1000000,""),"")</f>
        <v>4777.5</v>
      </c>
      <c r="AJ44" s="22">
        <f>IFERROR((COUNTIF($AI$17:$AI44,$AI44)-1)*0.0001+$AI44,"")</f>
        <v>4777.5</v>
      </c>
      <c r="AK44" s="22" t="str">
        <f t="shared" si="4"/>
        <v/>
      </c>
      <c r="AM44" s="19" t="s">
        <v>40</v>
      </c>
      <c r="AN44" s="19">
        <v>1.2452529999999999</v>
      </c>
      <c r="AO44" s="19" t="str">
        <f t="shared" si="7"/>
        <v>TPSECR Index</v>
      </c>
      <c r="AQ44" s="19">
        <f>IF(AO44&lt;&gt;"",_xll.BDP(AO44,"count_index_members"),"")</f>
        <v>22</v>
      </c>
      <c r="AR44" s="19" t="str">
        <f t="shared" si="8"/>
        <v>TPSECR Index</v>
      </c>
      <c r="AS44" s="19">
        <f t="shared" si="9"/>
        <v>28</v>
      </c>
      <c r="AT44" s="19">
        <f>IFERROR(IF(AR44&lt;&gt;"",(COUNTIF($AQ$17:$AQ44,$AQ44)-1)*0.0001+$AQ44,""),"")</f>
        <v>22.0001</v>
      </c>
      <c r="AU44" s="19">
        <f t="shared" si="10"/>
        <v>23</v>
      </c>
      <c r="AV44" s="19"/>
    </row>
    <row r="45" spans="3:48">
      <c r="C45" s="7" t="str">
        <f t="shared" si="0"/>
        <v>3407 JT Equity</v>
      </c>
      <c r="E45" s="7" t="str">
        <f t="shared" si="5"/>
        <v>TPINSU Index</v>
      </c>
      <c r="F45" s="34" t="str">
        <f>IF(E45&lt;&gt;"",_xll.BDP(E45,"short_name"),"")</f>
        <v>TOPIX INSURANCE INDEX</v>
      </c>
      <c r="AC45" s="19">
        <f t="shared" si="6"/>
        <v>29</v>
      </c>
      <c r="AD45" s="19" t="str">
        <f t="shared" si="1"/>
        <v/>
      </c>
      <c r="AE45" s="19">
        <f t="shared" si="2"/>
        <v>29</v>
      </c>
      <c r="AG45" s="19" t="s">
        <v>73</v>
      </c>
      <c r="AH45" s="19" t="str">
        <f t="shared" si="3"/>
        <v>1780 JT Equity</v>
      </c>
      <c r="AI45" s="21">
        <f>IFERROR(IF($AG45&lt;&gt;"",_xll.BDP(AH45,"cur_mkt_cap")/1000000,""),"")</f>
        <v>12767.625970000003</v>
      </c>
      <c r="AJ45" s="22">
        <f>IFERROR((COUNTIF($AI$17:$AI45,$AI45)-1)*0.0001+$AI45,"")</f>
        <v>12767.625970000003</v>
      </c>
      <c r="AK45" s="22" t="str">
        <f t="shared" si="4"/>
        <v/>
      </c>
      <c r="AM45" s="19" t="s">
        <v>41</v>
      </c>
      <c r="AN45" s="19">
        <v>3.6355487399999999</v>
      </c>
      <c r="AO45" s="19" t="str">
        <f t="shared" si="7"/>
        <v>TPSERV Index</v>
      </c>
      <c r="AQ45" s="19">
        <f>IF(AO45&lt;&gt;"",_xll.BDP(AO45,"count_index_members"),"")</f>
        <v>167</v>
      </c>
      <c r="AR45" s="19" t="str">
        <f t="shared" si="8"/>
        <v>TPSERV Index</v>
      </c>
      <c r="AS45" s="19">
        <f t="shared" si="9"/>
        <v>29</v>
      </c>
      <c r="AT45" s="19">
        <f>IFERROR(IF(AR45&lt;&gt;"",(COUNTIF($AQ$17:$AQ45,$AQ45)-1)*0.0001+$AQ45,""),"")</f>
        <v>167</v>
      </c>
      <c r="AU45" s="19">
        <f t="shared" si="10"/>
        <v>3</v>
      </c>
      <c r="AV45" s="19"/>
    </row>
    <row r="46" spans="3:48">
      <c r="C46" s="7" t="str">
        <f t="shared" si="0"/>
        <v>4755 JT Equity</v>
      </c>
      <c r="E46" s="7" t="str">
        <f t="shared" si="5"/>
        <v>TPMART Index</v>
      </c>
      <c r="F46" s="34" t="str">
        <f>IF(E46&lt;&gt;"",_xll.BDP(E46,"short_name"),"")</f>
        <v>TOPIX MARINE TRAN INDEX</v>
      </c>
      <c r="AC46" s="19">
        <f t="shared" si="6"/>
        <v>30</v>
      </c>
      <c r="AD46" s="19" t="str">
        <f t="shared" si="1"/>
        <v/>
      </c>
      <c r="AE46" s="19">
        <f t="shared" si="2"/>
        <v>30</v>
      </c>
      <c r="AG46" s="19" t="s">
        <v>74</v>
      </c>
      <c r="AH46" s="19" t="str">
        <f t="shared" si="3"/>
        <v>1801 JT Equity</v>
      </c>
      <c r="AI46" s="21">
        <f>IFERROR(IF($AG46&lt;&gt;"",_xll.BDP(AH46,"cur_mkt_cap")/1000000,""),"")</f>
        <v>923136.0523000001</v>
      </c>
      <c r="AJ46" s="22">
        <f>IFERROR((COUNTIF($AI$17:$AI46,$AI46)-1)*0.0001+$AI46,"")</f>
        <v>923136.0523000001</v>
      </c>
      <c r="AK46" s="22" t="str">
        <f t="shared" si="4"/>
        <v/>
      </c>
      <c r="AM46" s="19" t="s">
        <v>42</v>
      </c>
      <c r="AN46" s="19">
        <v>0.71456335000000004</v>
      </c>
      <c r="AO46" s="19" t="str">
        <f t="shared" si="7"/>
        <v>TPTEXT Index</v>
      </c>
      <c r="AQ46" s="19">
        <f>IF(AO46&lt;&gt;"",_xll.BDP(AO46,"count_index_members"),"")</f>
        <v>39</v>
      </c>
      <c r="AR46" s="19" t="str">
        <f t="shared" si="8"/>
        <v>TPTEXT Index</v>
      </c>
      <c r="AS46" s="19">
        <f t="shared" si="9"/>
        <v>30</v>
      </c>
      <c r="AT46" s="19">
        <f>IFERROR(IF(AR46&lt;&gt;"",(COUNTIF($AQ$17:$AQ46,$AQ46)-1)*0.0001+$AQ46,""),"")</f>
        <v>39.000100000000003</v>
      </c>
      <c r="AU46" s="19">
        <f t="shared" si="10"/>
        <v>16</v>
      </c>
      <c r="AV46" s="19"/>
    </row>
    <row r="47" spans="3:48">
      <c r="C47" s="7" t="str">
        <f t="shared" si="0"/>
        <v>5802 JT Equity</v>
      </c>
      <c r="E47" s="7" t="str">
        <f t="shared" si="5"/>
        <v>TPMINN Index</v>
      </c>
      <c r="F47" s="34" t="str">
        <f>IF(E47&lt;&gt;"",_xll.BDP(E47,"short_name"),"")</f>
        <v>TOPIX MINING INDEX</v>
      </c>
      <c r="AC47" s="19">
        <f t="shared" si="6"/>
        <v>31</v>
      </c>
      <c r="AD47" s="19" t="str">
        <f t="shared" si="1"/>
        <v/>
      </c>
      <c r="AE47" s="19">
        <f t="shared" si="2"/>
        <v>31</v>
      </c>
      <c r="AG47" s="19" t="s">
        <v>75</v>
      </c>
      <c r="AH47" s="19" t="str">
        <f t="shared" si="3"/>
        <v>1802 JT Equity</v>
      </c>
      <c r="AI47" s="21">
        <f>IFERROR(IF($AG47&lt;&gt;"",_xll.BDP(AH47,"cur_mkt_cap")/1000000,""),"")</f>
        <v>767686.26334399998</v>
      </c>
      <c r="AJ47" s="22">
        <f>IFERROR((COUNTIF($AI$17:$AI47,$AI47)-1)*0.0001+$AI47,"")</f>
        <v>767686.26334399998</v>
      </c>
      <c r="AK47" s="22" t="str">
        <f t="shared" si="4"/>
        <v/>
      </c>
      <c r="AM47" s="19" t="s">
        <v>43</v>
      </c>
      <c r="AN47" s="19">
        <v>9.5060872799999991</v>
      </c>
      <c r="AO47" s="19" t="str">
        <f t="shared" si="7"/>
        <v>TPTRAN Index</v>
      </c>
      <c r="AQ47" s="19">
        <f>IF(AO47&lt;&gt;"",_xll.BDP(AO47,"count_index_members"),"")</f>
        <v>64</v>
      </c>
      <c r="AR47" s="19" t="str">
        <f t="shared" si="8"/>
        <v>TPTRAN Index</v>
      </c>
      <c r="AS47" s="19">
        <f t="shared" si="9"/>
        <v>31</v>
      </c>
      <c r="AT47" s="19">
        <f>IFERROR(IF(AR47&lt;&gt;"",(COUNTIF($AQ$17:$AQ47,$AQ47)-1)*0.0001+$AQ47,""),"")</f>
        <v>64</v>
      </c>
      <c r="AU47" s="19">
        <f t="shared" si="10"/>
        <v>11</v>
      </c>
      <c r="AV47" s="19"/>
    </row>
    <row r="48" spans="3:48">
      <c r="C48" s="7" t="str">
        <f t="shared" si="0"/>
        <v>4528 JT Equity</v>
      </c>
      <c r="E48" s="7" t="str">
        <f t="shared" si="5"/>
        <v>TPFISH Index</v>
      </c>
      <c r="F48" s="34" t="str">
        <f>IF(E48&lt;&gt;"",_xll.BDP(E48,"short_name"),"")</f>
        <v>TOPIX FISH/AGR/FRST INDX</v>
      </c>
      <c r="AC48" s="19">
        <f t="shared" si="6"/>
        <v>32</v>
      </c>
      <c r="AD48" s="19" t="str">
        <f t="shared" si="1"/>
        <v/>
      </c>
      <c r="AE48" s="19">
        <f t="shared" si="2"/>
        <v>32</v>
      </c>
      <c r="AG48" s="19" t="s">
        <v>76</v>
      </c>
      <c r="AH48" s="19" t="str">
        <f t="shared" si="3"/>
        <v>1803 JT Equity</v>
      </c>
      <c r="AI48" s="21">
        <f>IFERROR(IF($AG48&lt;&gt;"",_xll.BDP(AH48,"cur_mkt_cap")/1000000,""),"")</f>
        <v>818478.16829400009</v>
      </c>
      <c r="AJ48" s="22">
        <f>IFERROR((COUNTIF($AI$17:$AI48,$AI48)-1)*0.0001+$AI48,"")</f>
        <v>818478.16829400009</v>
      </c>
      <c r="AK48" s="22" t="str">
        <f t="shared" si="4"/>
        <v/>
      </c>
      <c r="AM48" s="19" t="s">
        <v>44</v>
      </c>
      <c r="AN48" s="19">
        <v>0.19688032</v>
      </c>
      <c r="AO48" s="19" t="str">
        <f t="shared" si="7"/>
        <v>TPWARE Index</v>
      </c>
      <c r="AQ48" s="19">
        <f>IF(AO48&lt;&gt;"",_xll.BDP(AO48,"count_index_members"),"")</f>
        <v>22</v>
      </c>
      <c r="AR48" s="19" t="str">
        <f t="shared" si="8"/>
        <v>TPWARE Index</v>
      </c>
      <c r="AS48" s="19">
        <f t="shared" si="9"/>
        <v>32</v>
      </c>
      <c r="AT48" s="19">
        <f>IFERROR(IF(AR48&lt;&gt;"",(COUNTIF($AQ$17:$AQ48,$AQ48)-1)*0.0001+$AQ48,""),"")</f>
        <v>22.0002</v>
      </c>
      <c r="AU48" s="19">
        <f t="shared" si="10"/>
        <v>22</v>
      </c>
      <c r="AV48" s="19"/>
    </row>
    <row r="49" spans="3:48">
      <c r="C49" s="7" t="str">
        <f t="shared" si="0"/>
        <v>4543 JT Equity</v>
      </c>
      <c r="E49" s="7" t="str">
        <f t="shared" si="5"/>
        <v/>
      </c>
      <c r="F49" s="34" t="str">
        <f>IF(E49&lt;&gt;"",_xll.BDP(E49,"short_name"),"")</f>
        <v/>
      </c>
      <c r="AC49" s="19">
        <f t="shared" si="6"/>
        <v>33</v>
      </c>
      <c r="AD49" s="19" t="str">
        <f t="shared" si="1"/>
        <v/>
      </c>
      <c r="AE49" s="19">
        <f t="shared" si="2"/>
        <v>33</v>
      </c>
      <c r="AG49" s="19" t="s">
        <v>77</v>
      </c>
      <c r="AH49" s="19" t="str">
        <f t="shared" si="3"/>
        <v>1805 JT Equity</v>
      </c>
      <c r="AI49" s="21">
        <f>IFERROR(IF($AG49&lt;&gt;"",_xll.BDP(AH49,"cur_mkt_cap")/1000000,""),"")</f>
        <v>33600.158640000001</v>
      </c>
      <c r="AJ49" s="22">
        <f>IFERROR((COUNTIF($AI$17:$AI49,$AI49)-1)*0.0001+$AI49,"")</f>
        <v>33600.158640000001</v>
      </c>
      <c r="AK49" s="22" t="str">
        <f t="shared" si="4"/>
        <v/>
      </c>
      <c r="AM49" s="19" t="s">
        <v>45</v>
      </c>
      <c r="AN49" s="19">
        <v>4.4642318300000001</v>
      </c>
      <c r="AO49" s="19" t="str">
        <f t="shared" si="7"/>
        <v>TPWSAL Index</v>
      </c>
      <c r="AQ49" s="19">
        <f>IF(AO49&lt;&gt;"",_xll.BDP(AO49,"count_index_members"),"")</f>
        <v>164</v>
      </c>
      <c r="AR49" s="19" t="str">
        <f t="shared" si="8"/>
        <v>TPWSAL Index</v>
      </c>
      <c r="AS49" s="19" t="str">
        <f t="shared" si="9"/>
        <v/>
      </c>
      <c r="AT49" s="19">
        <f>IFERROR(IF(AR49&lt;&gt;"",(COUNTIF($AQ$17:$AQ49,$AQ49)-1)*0.0001+$AQ49,""),"")</f>
        <v>164</v>
      </c>
      <c r="AU49" s="19">
        <f t="shared" si="10"/>
        <v>4</v>
      </c>
      <c r="AV49" s="19"/>
    </row>
    <row r="50" spans="3:48">
      <c r="C50" s="7" t="str">
        <f t="shared" si="0"/>
        <v>2587 JT Equity</v>
      </c>
      <c r="E50" s="7" t="str">
        <f t="shared" si="5"/>
        <v/>
      </c>
      <c r="F50" s="34" t="str">
        <f>IF(E50&lt;&gt;"",_xll.BDP(E50,"short_name"),"")</f>
        <v/>
      </c>
      <c r="AC50" s="19">
        <f t="shared" si="6"/>
        <v>34</v>
      </c>
      <c r="AD50" s="19" t="str">
        <f t="shared" si="1"/>
        <v/>
      </c>
      <c r="AE50" s="19">
        <f t="shared" si="2"/>
        <v>34</v>
      </c>
      <c r="AG50" s="19" t="s">
        <v>78</v>
      </c>
      <c r="AH50" s="19" t="str">
        <f t="shared" si="3"/>
        <v>1808 JT Equity</v>
      </c>
      <c r="AI50" s="21">
        <f>IFERROR(IF($AG50&lt;&gt;"",_xll.BDP(AH50,"cur_mkt_cap")/1000000,""),"")</f>
        <v>385618.41695400001</v>
      </c>
      <c r="AJ50" s="22">
        <f>IFERROR((COUNTIF($AI$17:$AI50,$AI50)-1)*0.0001+$AI50,"")</f>
        <v>385618.41695400001</v>
      </c>
      <c r="AK50" s="22" t="str">
        <f t="shared" si="4"/>
        <v/>
      </c>
      <c r="AO50" s="19" t="str">
        <f t="shared" si="7"/>
        <v/>
      </c>
      <c r="AQ50" s="19" t="str">
        <f>IF(AO50&lt;&gt;"",_xll.BDP(AO50,"count_index_members"),"")</f>
        <v/>
      </c>
      <c r="AR50" s="19" t="str">
        <f t="shared" si="8"/>
        <v/>
      </c>
      <c r="AS50" s="19" t="str">
        <f t="shared" si="9"/>
        <v/>
      </c>
      <c r="AT50" s="19" t="str">
        <f>IFERROR(IF(AR50&lt;&gt;"",(COUNTIF($AQ$17:$AQ50,$AQ50)-1)*0.0001+$AQ50,""),"")</f>
        <v/>
      </c>
      <c r="AU50" s="19" t="str">
        <f t="shared" si="10"/>
        <v/>
      </c>
      <c r="AV50" s="19"/>
    </row>
    <row r="51" spans="3:48">
      <c r="C51" s="7" t="str">
        <f t="shared" si="0"/>
        <v>2802 JT Equity</v>
      </c>
      <c r="E51" s="7" t="str">
        <f t="shared" si="5"/>
        <v/>
      </c>
      <c r="F51" s="34" t="str">
        <f>IF(E51&lt;&gt;"",_xll.BDP(E51,"short_name"),"")</f>
        <v/>
      </c>
      <c r="AC51" s="19">
        <f t="shared" si="6"/>
        <v>35</v>
      </c>
      <c r="AD51" s="19" t="str">
        <f t="shared" si="1"/>
        <v/>
      </c>
      <c r="AE51" s="19">
        <f t="shared" si="2"/>
        <v>35</v>
      </c>
      <c r="AG51" s="19" t="s">
        <v>79</v>
      </c>
      <c r="AH51" s="19" t="str">
        <f t="shared" si="3"/>
        <v>1810 JT Equity</v>
      </c>
      <c r="AI51" s="21">
        <f>IFERROR(IF($AG51&lt;&gt;"",_xll.BDP(AH51,"cur_mkt_cap")/1000000,""),"")</f>
        <v>32231.32</v>
      </c>
      <c r="AJ51" s="22">
        <f>IFERROR((COUNTIF($AI$17:$AI51,$AI51)-1)*0.0001+$AI51,"")</f>
        <v>32231.32</v>
      </c>
      <c r="AK51" s="22" t="str">
        <f t="shared" si="4"/>
        <v/>
      </c>
      <c r="AO51" s="19" t="str">
        <f t="shared" si="7"/>
        <v/>
      </c>
      <c r="AQ51" s="19" t="str">
        <f>IF(AO51&lt;&gt;"",_xll.BDP(AO51,"count_index_members"),"")</f>
        <v/>
      </c>
      <c r="AR51" s="19" t="str">
        <f t="shared" si="8"/>
        <v/>
      </c>
      <c r="AS51" s="19" t="str">
        <f t="shared" si="9"/>
        <v/>
      </c>
      <c r="AT51" s="19" t="str">
        <f>IFERROR(IF(AR51&lt;&gt;"",(COUNTIF($AQ$17:$AQ51,$AQ51)-1)*0.0001+$AQ51,""),"")</f>
        <v/>
      </c>
      <c r="AU51" s="19" t="str">
        <f t="shared" si="10"/>
        <v/>
      </c>
      <c r="AV51" s="19"/>
    </row>
    <row r="52" spans="3:48">
      <c r="C52" s="7" t="str">
        <f t="shared" si="0"/>
        <v>5020 JT Equity</v>
      </c>
      <c r="E52" s="7" t="str">
        <f t="shared" si="5"/>
        <v/>
      </c>
      <c r="F52" s="34" t="str">
        <f>IF(E52&lt;&gt;"",_xll.BDP(E52,"short_name"),"")</f>
        <v/>
      </c>
      <c r="AC52" s="19">
        <f t="shared" si="6"/>
        <v>36</v>
      </c>
      <c r="AD52" s="19" t="str">
        <f t="shared" si="1"/>
        <v/>
      </c>
      <c r="AE52" s="19">
        <f t="shared" si="2"/>
        <v>36</v>
      </c>
      <c r="AG52" s="19" t="s">
        <v>80</v>
      </c>
      <c r="AH52" s="19" t="str">
        <f t="shared" si="3"/>
        <v>1811 JT Equity</v>
      </c>
      <c r="AI52" s="21">
        <f>IFERROR(IF($AG52&lt;&gt;"",_xll.BDP(AH52,"cur_mkt_cap")/1000000,""),"")</f>
        <v>31250.847550000002</v>
      </c>
      <c r="AJ52" s="22">
        <f>IFERROR((COUNTIF($AI$17:$AI52,$AI52)-1)*0.0001+$AI52,"")</f>
        <v>31250.847550000002</v>
      </c>
      <c r="AK52" s="22" t="str">
        <f t="shared" si="4"/>
        <v/>
      </c>
      <c r="AO52" s="19" t="str">
        <f t="shared" si="7"/>
        <v/>
      </c>
      <c r="AQ52" s="19" t="str">
        <f>IF(AO52&lt;&gt;"",_xll.BDP(AO52,"count_index_members"),"")</f>
        <v/>
      </c>
      <c r="AR52" s="19" t="str">
        <f t="shared" si="8"/>
        <v/>
      </c>
      <c r="AS52" s="19" t="str">
        <f t="shared" si="9"/>
        <v/>
      </c>
      <c r="AT52" s="19" t="str">
        <f>IFERROR(IF(AR52&lt;&gt;"",(COUNTIF($AQ$17:$AQ52,$AQ52)-1)*0.0001+$AQ52,""),"")</f>
        <v/>
      </c>
      <c r="AU52" s="19" t="str">
        <f t="shared" si="10"/>
        <v/>
      </c>
      <c r="AV52" s="19"/>
    </row>
    <row r="53" spans="3:48">
      <c r="C53" s="7" t="str">
        <f t="shared" si="0"/>
        <v>2269 JT Equity</v>
      </c>
      <c r="E53" s="7" t="str">
        <f t="shared" si="5"/>
        <v/>
      </c>
      <c r="F53" s="34" t="str">
        <f>IF(E53&lt;&gt;"",_xll.BDP(E53,"short_name"),"")</f>
        <v/>
      </c>
      <c r="AC53" s="19">
        <f t="shared" si="6"/>
        <v>37</v>
      </c>
      <c r="AD53" s="19" t="str">
        <f t="shared" si="1"/>
        <v/>
      </c>
      <c r="AE53" s="19">
        <f t="shared" si="2"/>
        <v>37</v>
      </c>
      <c r="AG53" s="19" t="s">
        <v>81</v>
      </c>
      <c r="AH53" s="19" t="str">
        <f t="shared" si="3"/>
        <v>1812 JT Equity</v>
      </c>
      <c r="AI53" s="21">
        <f>IFERROR(IF($AG53&lt;&gt;"",_xll.BDP(AH53,"cur_mkt_cap")/1000000,""),"")</f>
        <v>787697.45639000006</v>
      </c>
      <c r="AJ53" s="22">
        <f>IFERROR((COUNTIF($AI$17:$AI53,$AI53)-1)*0.0001+$AI53,"")</f>
        <v>787697.45639000006</v>
      </c>
      <c r="AK53" s="22" t="str">
        <f t="shared" si="4"/>
        <v/>
      </c>
      <c r="AO53" s="19" t="str">
        <f t="shared" si="7"/>
        <v/>
      </c>
      <c r="AQ53" s="19" t="str">
        <f>IF(AO53&lt;&gt;"",_xll.BDP(AO53,"count_index_members"),"")</f>
        <v/>
      </c>
      <c r="AR53" s="19" t="str">
        <f t="shared" si="8"/>
        <v/>
      </c>
      <c r="AS53" s="19" t="str">
        <f t="shared" si="9"/>
        <v/>
      </c>
      <c r="AT53" s="19" t="str">
        <f>IFERROR(IF(AR53&lt;&gt;"",(COUNTIF($AQ$17:$AQ53,$AQ53)-1)*0.0001+$AQ53,""),"")</f>
        <v/>
      </c>
      <c r="AU53" s="19" t="str">
        <f t="shared" si="10"/>
        <v/>
      </c>
      <c r="AV53" s="19"/>
    </row>
    <row r="54" spans="3:48">
      <c r="C54" s="7" t="str">
        <f t="shared" si="0"/>
        <v>5411 JT Equity</v>
      </c>
      <c r="E54" s="7" t="str">
        <f t="shared" si="5"/>
        <v/>
      </c>
      <c r="F54" s="34" t="str">
        <f>IF(E54&lt;&gt;"",_xll.BDP(E54,"short_name"),"")</f>
        <v/>
      </c>
      <c r="AC54" s="19">
        <f t="shared" si="6"/>
        <v>38</v>
      </c>
      <c r="AD54" s="19" t="str">
        <f t="shared" si="1"/>
        <v/>
      </c>
      <c r="AE54" s="19">
        <f t="shared" si="2"/>
        <v>38</v>
      </c>
      <c r="AG54" s="19" t="s">
        <v>82</v>
      </c>
      <c r="AH54" s="19" t="str">
        <f t="shared" si="3"/>
        <v>1813 JT Equity</v>
      </c>
      <c r="AI54" s="21">
        <f>IFERROR(IF($AG54&lt;&gt;"",_xll.BDP(AH54,"cur_mkt_cap")/1000000,""),"")</f>
        <v>37133.146511999999</v>
      </c>
      <c r="AJ54" s="22">
        <f>IFERROR((COUNTIF($AI$17:$AI54,$AI54)-1)*0.0001+$AI54,"")</f>
        <v>37133.146511999999</v>
      </c>
      <c r="AK54" s="22" t="str">
        <f t="shared" si="4"/>
        <v/>
      </c>
      <c r="AO54" s="19" t="str">
        <f t="shared" si="7"/>
        <v/>
      </c>
      <c r="AQ54" s="19" t="str">
        <f>IF(AO54&lt;&gt;"",_xll.BDP(AO54,"count_index_members"),"")</f>
        <v/>
      </c>
      <c r="AR54" s="19" t="str">
        <f t="shared" si="8"/>
        <v/>
      </c>
      <c r="AS54" s="19" t="str">
        <f t="shared" si="9"/>
        <v/>
      </c>
      <c r="AT54" s="19" t="str">
        <f>IFERROR(IF(AR54&lt;&gt;"",(COUNTIF($AQ$17:$AQ54,$AQ54)-1)*0.0001+$AQ54,""),"")</f>
        <v/>
      </c>
      <c r="AU54" s="19" t="str">
        <f t="shared" si="10"/>
        <v/>
      </c>
      <c r="AV54" s="19"/>
    </row>
    <row r="55" spans="3:48">
      <c r="C55" s="7" t="str">
        <f t="shared" si="0"/>
        <v>4508 JT Equity</v>
      </c>
      <c r="E55" s="7" t="str">
        <f t="shared" si="5"/>
        <v/>
      </c>
      <c r="F55" s="34" t="str">
        <f>IF(E55&lt;&gt;"",_xll.BDP(E55,"short_name"),"")</f>
        <v/>
      </c>
      <c r="AC55" s="19">
        <f t="shared" si="6"/>
        <v>39</v>
      </c>
      <c r="AD55" s="19" t="str">
        <f t="shared" si="1"/>
        <v/>
      </c>
      <c r="AE55" s="19">
        <f t="shared" si="2"/>
        <v>39</v>
      </c>
      <c r="AG55" s="19" t="s">
        <v>83</v>
      </c>
      <c r="AH55" s="19" t="str">
        <f t="shared" si="3"/>
        <v>1814 JT Equity</v>
      </c>
      <c r="AI55" s="21">
        <f>IFERROR(IF($AG55&lt;&gt;"",_xll.BDP(AH55,"cur_mkt_cap")/1000000,""),"")</f>
        <v>10603.610774999999</v>
      </c>
      <c r="AJ55" s="22">
        <f>IFERROR((COUNTIF($AI$17:$AI55,$AI55)-1)*0.0001+$AI55,"")</f>
        <v>10603.610774999999</v>
      </c>
      <c r="AK55" s="22" t="str">
        <f t="shared" si="4"/>
        <v/>
      </c>
      <c r="AO55" s="19" t="str">
        <f t="shared" si="7"/>
        <v/>
      </c>
      <c r="AQ55" s="19" t="str">
        <f>IF(AO55&lt;&gt;"",_xll.BDP(AO55,"count_index_members"),"")</f>
        <v/>
      </c>
      <c r="AR55" s="19" t="str">
        <f t="shared" si="8"/>
        <v/>
      </c>
      <c r="AS55" s="19" t="str">
        <f t="shared" si="9"/>
        <v/>
      </c>
      <c r="AT55" s="19" t="str">
        <f>IFERROR(IF(AR55&lt;&gt;"",(COUNTIF($AQ$17:$AQ55,$AQ55)-1)*0.0001+$AQ55,""),"")</f>
        <v/>
      </c>
      <c r="AU55" s="19" t="str">
        <f t="shared" si="10"/>
        <v/>
      </c>
      <c r="AV55" s="19"/>
    </row>
    <row r="56" spans="3:48">
      <c r="C56" s="7" t="str">
        <f t="shared" si="0"/>
        <v>4188 JT Equity</v>
      </c>
      <c r="E56" s="7" t="str">
        <f t="shared" si="5"/>
        <v/>
      </c>
      <c r="F56" s="34" t="str">
        <f>IF(E56&lt;&gt;"",_xll.BDP(E56,"short_name"),"")</f>
        <v/>
      </c>
      <c r="AC56" s="19">
        <f t="shared" si="6"/>
        <v>40</v>
      </c>
      <c r="AD56" s="19" t="str">
        <f t="shared" si="1"/>
        <v/>
      </c>
      <c r="AE56" s="19">
        <f t="shared" si="2"/>
        <v>40</v>
      </c>
      <c r="AG56" s="19" t="s">
        <v>84</v>
      </c>
      <c r="AH56" s="19" t="str">
        <f t="shared" si="3"/>
        <v>1815 JT Equity</v>
      </c>
      <c r="AI56" s="21">
        <f>IFERROR(IF($AG56&lt;&gt;"",_xll.BDP(AH56,"cur_mkt_cap")/1000000,""),"")</f>
        <v>52961.072293999998</v>
      </c>
      <c r="AJ56" s="22">
        <f>IFERROR((COUNTIF($AI$17:$AI56,$AI56)-1)*0.0001+$AI56,"")</f>
        <v>52961.072293999998</v>
      </c>
      <c r="AK56" s="22" t="str">
        <f t="shared" si="4"/>
        <v/>
      </c>
      <c r="AO56" s="19" t="str">
        <f t="shared" si="7"/>
        <v/>
      </c>
      <c r="AQ56" s="19" t="str">
        <f>IF(AO56&lt;&gt;"",_xll.BDP(AO56,"count_index_members"),"")</f>
        <v/>
      </c>
      <c r="AR56" s="19" t="str">
        <f t="shared" si="8"/>
        <v/>
      </c>
      <c r="AS56" s="19" t="str">
        <f t="shared" si="9"/>
        <v/>
      </c>
      <c r="AT56" s="19" t="str">
        <f>IFERROR(IF(AR56&lt;&gt;"",(COUNTIF($AQ$17:$AQ56,$AQ56)-1)*0.0001+$AQ56,""),"")</f>
        <v/>
      </c>
      <c r="AU56" s="19" t="str">
        <f t="shared" si="10"/>
        <v/>
      </c>
      <c r="AV56" s="19"/>
    </row>
    <row r="57" spans="3:48">
      <c r="C57" s="7" t="str">
        <f t="shared" si="0"/>
        <v>1928 JT Equity</v>
      </c>
      <c r="E57" s="7" t="str">
        <f t="shared" si="5"/>
        <v/>
      </c>
      <c r="F57" s="34" t="str">
        <f>IF(E57&lt;&gt;"",_xll.BDP(E57,"short_name"),"")</f>
        <v/>
      </c>
      <c r="AC57" s="19">
        <f t="shared" si="6"/>
        <v>41</v>
      </c>
      <c r="AD57" s="19" t="str">
        <f t="shared" si="1"/>
        <v/>
      </c>
      <c r="AE57" s="19">
        <f t="shared" si="2"/>
        <v>41</v>
      </c>
      <c r="AG57" s="19" t="s">
        <v>85</v>
      </c>
      <c r="AH57" s="19" t="str">
        <f t="shared" si="3"/>
        <v>1820 JT Equity</v>
      </c>
      <c r="AI57" s="21">
        <f>IFERROR(IF($AG57&lt;&gt;"",_xll.BDP(AH57,"cur_mkt_cap")/1000000,""),"")</f>
        <v>162883.102618</v>
      </c>
      <c r="AJ57" s="22">
        <f>IFERROR((COUNTIF($AI$17:$AI57,$AI57)-1)*0.0001+$AI57,"")</f>
        <v>162883.102618</v>
      </c>
      <c r="AK57" s="22" t="str">
        <f t="shared" si="4"/>
        <v/>
      </c>
      <c r="AO57" s="19" t="str">
        <f t="shared" si="7"/>
        <v/>
      </c>
      <c r="AQ57" s="19" t="str">
        <f>IF(AO57&lt;&gt;"",_xll.BDP(AO57,"count_index_members"),"")</f>
        <v/>
      </c>
      <c r="AR57" s="19" t="str">
        <f t="shared" si="8"/>
        <v/>
      </c>
      <c r="AS57" s="19" t="str">
        <f t="shared" si="9"/>
        <v/>
      </c>
      <c r="AT57" s="19" t="str">
        <f>IFERROR(IF(AR57&lt;&gt;"",(COUNTIF($AQ$17:$AQ57,$AQ57)-1)*0.0001+$AQ57,""),"")</f>
        <v/>
      </c>
      <c r="AU57" s="19" t="str">
        <f t="shared" si="10"/>
        <v/>
      </c>
      <c r="AV57" s="19"/>
    </row>
    <row r="58" spans="3:48">
      <c r="C58" s="7" t="str">
        <f t="shared" si="0"/>
        <v>1878 JT Equity</v>
      </c>
      <c r="E58" s="7" t="str">
        <f t="shared" si="5"/>
        <v/>
      </c>
      <c r="F58" s="34" t="str">
        <f>IF(E58&lt;&gt;"",_xll.BDP(E58,"short_name"),"")</f>
        <v/>
      </c>
      <c r="AC58" s="19">
        <f t="shared" si="6"/>
        <v>42</v>
      </c>
      <c r="AD58" s="19" t="str">
        <f t="shared" si="1"/>
        <v/>
      </c>
      <c r="AE58" s="19">
        <f t="shared" si="2"/>
        <v>42</v>
      </c>
      <c r="AG58" s="19" t="s">
        <v>86</v>
      </c>
      <c r="AH58" s="19" t="str">
        <f t="shared" si="3"/>
        <v>1821 JT Equity</v>
      </c>
      <c r="AI58" s="21">
        <f>IFERROR(IF($AG58&lt;&gt;"",_xll.BDP(AH58,"cur_mkt_cap")/1000000,""),"")</f>
        <v>100044.09241500001</v>
      </c>
      <c r="AJ58" s="22">
        <f>IFERROR((COUNTIF($AI$17:$AI58,$AI58)-1)*0.0001+$AI58,"")</f>
        <v>100044.09241500001</v>
      </c>
      <c r="AK58" s="22" t="str">
        <f t="shared" si="4"/>
        <v/>
      </c>
      <c r="AO58" s="19" t="str">
        <f t="shared" si="7"/>
        <v/>
      </c>
      <c r="AQ58" s="19" t="str">
        <f>IF(AO58&lt;&gt;"",_xll.BDP(AO58,"count_index_members"),"")</f>
        <v/>
      </c>
      <c r="AR58" s="19" t="str">
        <f t="shared" si="8"/>
        <v/>
      </c>
      <c r="AS58" s="19" t="str">
        <f t="shared" si="9"/>
        <v/>
      </c>
      <c r="AT58" s="19" t="str">
        <f>IFERROR(IF(AR58&lt;&gt;"",(COUNTIF($AQ$17:$AQ58,$AQ58)-1)*0.0001+$AQ58,""),"")</f>
        <v/>
      </c>
      <c r="AU58" s="19" t="str">
        <f t="shared" si="10"/>
        <v/>
      </c>
      <c r="AV58" s="19"/>
    </row>
    <row r="59" spans="3:48">
      <c r="C59" s="7" t="str">
        <f t="shared" si="0"/>
        <v>4612 JT Equity</v>
      </c>
      <c r="E59" s="7" t="str">
        <f t="shared" si="5"/>
        <v/>
      </c>
      <c r="F59" s="34" t="str">
        <f>IF(E59&lt;&gt;"",_xll.BDP(E59,"short_name"),"")</f>
        <v/>
      </c>
      <c r="AC59" s="19">
        <f t="shared" si="6"/>
        <v>43</v>
      </c>
      <c r="AD59" s="19" t="str">
        <f t="shared" si="1"/>
        <v/>
      </c>
      <c r="AE59" s="19">
        <f t="shared" si="2"/>
        <v>43</v>
      </c>
      <c r="AG59" s="19" t="s">
        <v>87</v>
      </c>
      <c r="AH59" s="19" t="str">
        <f t="shared" si="3"/>
        <v>1822 JT Equity</v>
      </c>
      <c r="AI59" s="21">
        <f>IFERROR(IF($AG59&lt;&gt;"",_xll.BDP(AH59,"cur_mkt_cap")/1000000,""),"")</f>
        <v>45502.814645999999</v>
      </c>
      <c r="AJ59" s="22">
        <f>IFERROR((COUNTIF($AI$17:$AI59,$AI59)-1)*0.0001+$AI59,"")</f>
        <v>45502.814645999999</v>
      </c>
      <c r="AK59" s="22" t="str">
        <f t="shared" si="4"/>
        <v/>
      </c>
      <c r="AO59" s="19" t="str">
        <f t="shared" si="7"/>
        <v/>
      </c>
      <c r="AQ59" s="19" t="str">
        <f>IF(AO59&lt;&gt;"",_xll.BDP(AO59,"count_index_members"),"")</f>
        <v/>
      </c>
      <c r="AR59" s="19" t="str">
        <f t="shared" si="8"/>
        <v/>
      </c>
      <c r="AS59" s="19" t="str">
        <f t="shared" si="9"/>
        <v/>
      </c>
      <c r="AT59" s="19" t="str">
        <f>IFERROR(IF(AR59&lt;&gt;"",(COUNTIF($AQ$17:$AQ59,$AQ59)-1)*0.0001+$AQ59,""),"")</f>
        <v/>
      </c>
      <c r="AU59" s="19" t="str">
        <f t="shared" si="10"/>
        <v/>
      </c>
      <c r="AV59" s="19"/>
    </row>
    <row r="60" spans="3:48">
      <c r="C60" s="7" t="str">
        <f t="shared" si="0"/>
        <v>4911 JT Equity</v>
      </c>
      <c r="E60" s="7" t="str">
        <f t="shared" si="5"/>
        <v/>
      </c>
      <c r="F60" s="34" t="str">
        <f>IF(E60&lt;&gt;"",_xll.BDP(E60,"short_name"),"")</f>
        <v/>
      </c>
      <c r="AC60" s="19">
        <f t="shared" si="6"/>
        <v>44</v>
      </c>
      <c r="AD60" s="19" t="str">
        <f t="shared" si="1"/>
        <v/>
      </c>
      <c r="AE60" s="19">
        <f t="shared" si="2"/>
        <v>44</v>
      </c>
      <c r="AG60" s="19" t="s">
        <v>88</v>
      </c>
      <c r="AH60" s="19" t="str">
        <f t="shared" si="3"/>
        <v>1824 JT Equity</v>
      </c>
      <c r="AI60" s="21">
        <f>IFERROR(IF($AG60&lt;&gt;"",_xll.BDP(AH60,"cur_mkt_cap")/1000000,""),"")</f>
        <v>191383.37568</v>
      </c>
      <c r="AJ60" s="22">
        <f>IFERROR((COUNTIF($AI$17:$AI60,$AI60)-1)*0.0001+$AI60,"")</f>
        <v>191383.37568</v>
      </c>
      <c r="AK60" s="22" t="str">
        <f t="shared" si="4"/>
        <v/>
      </c>
      <c r="AO60" s="19" t="str">
        <f t="shared" si="7"/>
        <v/>
      </c>
      <c r="AQ60" s="19" t="str">
        <f>IF(AO60&lt;&gt;"",_xll.BDP(AO60,"count_index_members"),"")</f>
        <v/>
      </c>
      <c r="AR60" s="19" t="str">
        <f t="shared" si="8"/>
        <v/>
      </c>
      <c r="AS60" s="19" t="str">
        <f t="shared" si="9"/>
        <v/>
      </c>
      <c r="AT60" s="19" t="str">
        <f>IFERROR(IF(AR60&lt;&gt;"",(COUNTIF($AQ$17:$AQ60,$AQ60)-1)*0.0001+$AQ60,""),"")</f>
        <v/>
      </c>
      <c r="AU60" s="19" t="str">
        <f t="shared" si="10"/>
        <v/>
      </c>
      <c r="AV60" s="19"/>
    </row>
    <row r="61" spans="3:48">
      <c r="C61" s="7" t="str">
        <f t="shared" si="0"/>
        <v>2267 JT Equity</v>
      </c>
      <c r="E61" s="7" t="str">
        <f t="shared" si="5"/>
        <v/>
      </c>
      <c r="F61" s="34" t="str">
        <f>IF(E61&lt;&gt;"",_xll.BDP(E61,"short_name"),"")</f>
        <v/>
      </c>
      <c r="AC61" s="19">
        <f t="shared" si="6"/>
        <v>45</v>
      </c>
      <c r="AD61" s="19" t="str">
        <f t="shared" si="1"/>
        <v/>
      </c>
      <c r="AE61" s="19">
        <f t="shared" si="2"/>
        <v>45</v>
      </c>
      <c r="AG61" s="19" t="s">
        <v>89</v>
      </c>
      <c r="AH61" s="19" t="str">
        <f t="shared" si="3"/>
        <v>1826 JT Equity</v>
      </c>
      <c r="AI61" s="21">
        <f>IFERROR(IF($AG61&lt;&gt;"",_xll.BDP(AH61,"cur_mkt_cap")/1000000,""),"")</f>
        <v>6549.9603260000004</v>
      </c>
      <c r="AJ61" s="22">
        <f>IFERROR((COUNTIF($AI$17:$AI61,$AI61)-1)*0.0001+$AI61,"")</f>
        <v>6549.9603260000004</v>
      </c>
      <c r="AK61" s="22" t="str">
        <f t="shared" si="4"/>
        <v/>
      </c>
      <c r="AO61" s="19" t="str">
        <f t="shared" si="7"/>
        <v/>
      </c>
      <c r="AQ61" s="19" t="str">
        <f>IF(AO61&lt;&gt;"",_xll.BDP(AO61,"count_index_members"),"")</f>
        <v/>
      </c>
      <c r="AR61" s="19" t="str">
        <f t="shared" si="8"/>
        <v/>
      </c>
      <c r="AS61" s="19" t="str">
        <f t="shared" si="9"/>
        <v/>
      </c>
      <c r="AT61" s="19" t="str">
        <f>IFERROR(IF(AR61&lt;&gt;"",(COUNTIF($AQ$17:$AQ61,$AQ61)-1)*0.0001+$AQ61,""),"")</f>
        <v/>
      </c>
      <c r="AU61" s="19" t="str">
        <f t="shared" si="10"/>
        <v/>
      </c>
      <c r="AV61" s="19"/>
    </row>
    <row r="62" spans="3:48">
      <c r="C62" s="7" t="str">
        <f t="shared" si="0"/>
        <v>5201 JT Equity</v>
      </c>
      <c r="E62" s="7" t="str">
        <f t="shared" si="5"/>
        <v/>
      </c>
      <c r="F62" s="34" t="str">
        <f>IF(E62&lt;&gt;"",_xll.BDP(E62,"short_name"),"")</f>
        <v/>
      </c>
      <c r="AC62" s="19">
        <f t="shared" si="6"/>
        <v>46</v>
      </c>
      <c r="AD62" s="19" t="str">
        <f t="shared" si="1"/>
        <v/>
      </c>
      <c r="AE62" s="19">
        <f t="shared" si="2"/>
        <v>46</v>
      </c>
      <c r="AG62" s="19" t="s">
        <v>90</v>
      </c>
      <c r="AH62" s="19" t="str">
        <f t="shared" si="3"/>
        <v>1827 JT Equity</v>
      </c>
      <c r="AI62" s="21">
        <f>IFERROR(IF($AG62&lt;&gt;"",_xll.BDP(AH62,"cur_mkt_cap")/1000000,""),"")</f>
        <v>19525.922902000002</v>
      </c>
      <c r="AJ62" s="22">
        <f>IFERROR((COUNTIF($AI$17:$AI62,$AI62)-1)*0.0001+$AI62,"")</f>
        <v>19525.922902000002</v>
      </c>
      <c r="AK62" s="22" t="str">
        <f t="shared" si="4"/>
        <v/>
      </c>
      <c r="AO62" s="19" t="str">
        <f t="shared" si="7"/>
        <v/>
      </c>
      <c r="AQ62" s="19" t="str">
        <f>IF(AO62&lt;&gt;"",_xll.BDP(AO62,"count_index_members"),"")</f>
        <v/>
      </c>
      <c r="AR62" s="19" t="str">
        <f t="shared" si="8"/>
        <v/>
      </c>
      <c r="AS62" s="19" t="str">
        <f t="shared" si="9"/>
        <v/>
      </c>
      <c r="AT62" s="19" t="str">
        <f>IFERROR(IF(AR62&lt;&gt;"",(COUNTIF($AQ$17:$AQ62,$AQ62)-1)*0.0001+$AQ62,""),"")</f>
        <v/>
      </c>
      <c r="AU62" s="19" t="str">
        <f t="shared" si="10"/>
        <v/>
      </c>
      <c r="AV62" s="19"/>
    </row>
    <row r="63" spans="3:48">
      <c r="C63" s="7" t="str">
        <f t="shared" si="0"/>
        <v>4005 JT Equity</v>
      </c>
      <c r="E63" s="7" t="str">
        <f t="shared" si="5"/>
        <v/>
      </c>
      <c r="F63" s="34" t="str">
        <f>IF(E63&lt;&gt;"",_xll.BDP(E63,"short_name"),"")</f>
        <v/>
      </c>
      <c r="AC63" s="19">
        <f t="shared" si="6"/>
        <v>47</v>
      </c>
      <c r="AD63" s="19" t="str">
        <f t="shared" si="1"/>
        <v/>
      </c>
      <c r="AE63" s="19">
        <f t="shared" si="2"/>
        <v>47</v>
      </c>
      <c r="AG63" s="19" t="s">
        <v>91</v>
      </c>
      <c r="AH63" s="19" t="str">
        <f t="shared" si="3"/>
        <v>1833 JT Equity</v>
      </c>
      <c r="AI63" s="21">
        <f>IFERROR(IF($AG63&lt;&gt;"",_xll.BDP(AH63,"cur_mkt_cap")/1000000,""),"")</f>
        <v>160969.92376500001</v>
      </c>
      <c r="AJ63" s="22">
        <f>IFERROR((COUNTIF($AI$17:$AI63,$AI63)-1)*0.0001+$AI63,"")</f>
        <v>160969.92376500001</v>
      </c>
      <c r="AK63" s="22" t="str">
        <f t="shared" si="4"/>
        <v/>
      </c>
      <c r="AO63" s="19" t="str">
        <f t="shared" si="7"/>
        <v/>
      </c>
      <c r="AQ63" s="19" t="str">
        <f>IF(AO63&lt;&gt;"",_xll.BDP(AO63,"count_index_members"),"")</f>
        <v/>
      </c>
      <c r="AR63" s="19" t="str">
        <f t="shared" si="8"/>
        <v/>
      </c>
      <c r="AS63" s="19" t="str">
        <f t="shared" si="9"/>
        <v/>
      </c>
      <c r="AT63" s="19" t="str">
        <f>IFERROR(IF(AR63&lt;&gt;"",(COUNTIF($AQ$17:$AQ63,$AQ63)-1)*0.0001+$AQ63,""),"")</f>
        <v/>
      </c>
      <c r="AU63" s="19" t="str">
        <f t="shared" si="10"/>
        <v/>
      </c>
      <c r="AV63" s="19"/>
    </row>
    <row r="64" spans="3:48">
      <c r="C64" s="7" t="str">
        <f t="shared" si="0"/>
        <v>4307 JT Equity</v>
      </c>
      <c r="E64" s="7" t="str">
        <f t="shared" si="5"/>
        <v/>
      </c>
      <c r="F64" s="34" t="str">
        <f>IF(E64&lt;&gt;"",_xll.BDP(E64,"short_name"),"")</f>
        <v/>
      </c>
      <c r="AC64" s="19">
        <f t="shared" si="6"/>
        <v>48</v>
      </c>
      <c r="AD64" s="19" t="str">
        <f t="shared" si="1"/>
        <v/>
      </c>
      <c r="AE64" s="19">
        <f t="shared" si="2"/>
        <v>48</v>
      </c>
      <c r="AG64" s="19" t="s">
        <v>92</v>
      </c>
      <c r="AH64" s="19" t="str">
        <f t="shared" si="3"/>
        <v>1835 JT Equity</v>
      </c>
      <c r="AI64" s="21">
        <f>IFERROR(IF($AG64&lt;&gt;"",_xll.BDP(AH64,"cur_mkt_cap")/1000000,""),"")</f>
        <v>113173.5</v>
      </c>
      <c r="AJ64" s="22">
        <f>IFERROR((COUNTIF($AI$17:$AI64,$AI64)-1)*0.0001+$AI64,"")</f>
        <v>113173.5</v>
      </c>
      <c r="AK64" s="22" t="str">
        <f t="shared" si="4"/>
        <v/>
      </c>
      <c r="AO64" s="19" t="str">
        <f t="shared" si="7"/>
        <v/>
      </c>
      <c r="AQ64" s="19" t="str">
        <f>IF(AO64&lt;&gt;"",_xll.BDP(AO64,"count_index_members"),"")</f>
        <v/>
      </c>
      <c r="AR64" s="19" t="str">
        <f t="shared" si="8"/>
        <v/>
      </c>
      <c r="AS64" s="19" t="str">
        <f t="shared" si="9"/>
        <v/>
      </c>
      <c r="AT64" s="19" t="str">
        <f>IFERROR(IF(AR64&lt;&gt;"",(COUNTIF($AQ$17:$AQ64,$AQ64)-1)*0.0001+$AQ64,""),"")</f>
        <v/>
      </c>
      <c r="AU64" s="19" t="str">
        <f t="shared" si="10"/>
        <v/>
      </c>
      <c r="AV64" s="19"/>
    </row>
    <row r="65" spans="3:48">
      <c r="C65" s="7" t="str">
        <f t="shared" si="0"/>
        <v/>
      </c>
      <c r="E65" s="7" t="str">
        <f t="shared" si="5"/>
        <v/>
      </c>
      <c r="F65" s="34" t="str">
        <f>IF(E65&lt;&gt;"",_xll.BDP(E65,"short_name"),"")</f>
        <v/>
      </c>
      <c r="AC65" s="19">
        <f t="shared" si="6"/>
        <v>49</v>
      </c>
      <c r="AD65" s="19" t="str">
        <f t="shared" si="1"/>
        <v/>
      </c>
      <c r="AE65" s="19" t="str">
        <f t="shared" si="2"/>
        <v/>
      </c>
      <c r="AG65" s="19" t="s">
        <v>93</v>
      </c>
      <c r="AH65" s="19" t="str">
        <f t="shared" si="3"/>
        <v>1847 JT Equity</v>
      </c>
      <c r="AI65" s="21">
        <f>IFERROR(IF($AG65&lt;&gt;"",_xll.BDP(AH65,"cur_mkt_cap")/1000000,""),"")</f>
        <v>17662.212</v>
      </c>
      <c r="AJ65" s="22">
        <f>IFERROR((COUNTIF($AI$17:$AI65,$AI65)-1)*0.0001+$AI65,"")</f>
        <v>17662.212</v>
      </c>
      <c r="AK65" s="22" t="str">
        <f t="shared" si="4"/>
        <v/>
      </c>
      <c r="AO65" s="19" t="str">
        <f t="shared" si="7"/>
        <v/>
      </c>
      <c r="AQ65" s="19" t="str">
        <f>IF(AO65&lt;&gt;"",_xll.BDP(AO65,"count_index_members"),"")</f>
        <v/>
      </c>
      <c r="AR65" s="19" t="str">
        <f t="shared" si="8"/>
        <v/>
      </c>
      <c r="AS65" s="19" t="str">
        <f t="shared" si="9"/>
        <v/>
      </c>
      <c r="AT65" s="19" t="str">
        <f>IFERROR(IF(AR65&lt;&gt;"",(COUNTIF($AQ$17:$AQ65,$AQ65)-1)*0.0001+$AQ65,""),"")</f>
        <v/>
      </c>
      <c r="AU65" s="19" t="str">
        <f t="shared" si="10"/>
        <v/>
      </c>
      <c r="AV65" s="19"/>
    </row>
    <row r="66" spans="3:48">
      <c r="C66" s="7" t="str">
        <f t="shared" si="0"/>
        <v/>
      </c>
      <c r="E66" s="7" t="str">
        <f t="shared" si="5"/>
        <v/>
      </c>
      <c r="F66" s="34" t="str">
        <f>IF(E66&lt;&gt;"",_xll.BDP(E66,"short_name"),"")</f>
        <v/>
      </c>
      <c r="AC66" s="19">
        <f t="shared" si="6"/>
        <v>50</v>
      </c>
      <c r="AD66" s="19" t="str">
        <f t="shared" si="1"/>
        <v/>
      </c>
      <c r="AE66" s="19" t="str">
        <f t="shared" si="2"/>
        <v/>
      </c>
      <c r="AG66" s="19" t="s">
        <v>94</v>
      </c>
      <c r="AH66" s="19" t="str">
        <f t="shared" si="3"/>
        <v>1852 JT Equity</v>
      </c>
      <c r="AI66" s="21">
        <f>IFERROR(IF($AG66&lt;&gt;"",_xll.BDP(AH66,"cur_mkt_cap")/1000000,""),"")</f>
        <v>27859.065479999997</v>
      </c>
      <c r="AJ66" s="22">
        <f>IFERROR((COUNTIF($AI$17:$AI66,$AI66)-1)*0.0001+$AI66,"")</f>
        <v>27859.065479999997</v>
      </c>
      <c r="AK66" s="22" t="str">
        <f t="shared" si="4"/>
        <v/>
      </c>
      <c r="AO66" s="19" t="str">
        <f t="shared" si="7"/>
        <v/>
      </c>
      <c r="AQ66" s="19" t="str">
        <f>IF(AO66&lt;&gt;"",_xll.BDP(AO66,"count_index_members"),"")</f>
        <v/>
      </c>
      <c r="AR66" s="19" t="str">
        <f t="shared" si="8"/>
        <v/>
      </c>
      <c r="AS66" s="19" t="str">
        <f t="shared" si="9"/>
        <v/>
      </c>
      <c r="AT66" s="19" t="str">
        <f>IFERROR(IF(AR66&lt;&gt;"",(COUNTIF($AQ$17:$AQ66,$AQ66)-1)*0.0001+$AQ66,""),"")</f>
        <v/>
      </c>
      <c r="AU66" s="19" t="str">
        <f t="shared" si="10"/>
        <v/>
      </c>
      <c r="AV66" s="19"/>
    </row>
    <row r="67" spans="3:48">
      <c r="C67" s="7" t="str">
        <f t="shared" si="0"/>
        <v/>
      </c>
      <c r="E67" s="7" t="str">
        <f t="shared" si="5"/>
        <v/>
      </c>
      <c r="F67" s="34" t="str">
        <f>IF(E67&lt;&gt;"",_xll.BDP(E67,"short_name"),"")</f>
        <v/>
      </c>
      <c r="AC67" s="19">
        <f t="shared" si="6"/>
        <v>51</v>
      </c>
      <c r="AD67" s="19" t="str">
        <f t="shared" si="1"/>
        <v/>
      </c>
      <c r="AE67" s="19" t="str">
        <f t="shared" si="2"/>
        <v/>
      </c>
      <c r="AG67" s="19" t="s">
        <v>95</v>
      </c>
      <c r="AH67" s="19" t="str">
        <f t="shared" si="3"/>
        <v>1860 JT Equity</v>
      </c>
      <c r="AI67" s="21">
        <f>IFERROR(IF($AG67&lt;&gt;"",_xll.BDP(AH67,"cur_mkt_cap")/1000000,""),"")</f>
        <v>215534.73972799999</v>
      </c>
      <c r="AJ67" s="22">
        <f>IFERROR((COUNTIF($AI$17:$AI67,$AI67)-1)*0.0001+$AI67,"")</f>
        <v>215534.73972799999</v>
      </c>
      <c r="AK67" s="22" t="str">
        <f t="shared" si="4"/>
        <v/>
      </c>
      <c r="AO67" s="19" t="str">
        <f t="shared" si="7"/>
        <v/>
      </c>
      <c r="AQ67" s="19" t="str">
        <f>IF(AO67&lt;&gt;"",_xll.BDP(AO67,"count_index_members"),"")</f>
        <v/>
      </c>
      <c r="AR67" s="19" t="str">
        <f t="shared" si="8"/>
        <v/>
      </c>
      <c r="AS67" s="19" t="str">
        <f t="shared" si="9"/>
        <v/>
      </c>
      <c r="AT67" s="19" t="str">
        <f>IFERROR(IF(AR67&lt;&gt;"",(COUNTIF($AQ$17:$AQ67,$AQ67)-1)*0.0001+$AQ67,""),"")</f>
        <v/>
      </c>
      <c r="AU67" s="19" t="str">
        <f t="shared" si="10"/>
        <v/>
      </c>
      <c r="AV67" s="19"/>
    </row>
    <row r="68" spans="3:48">
      <c r="C68" s="7" t="str">
        <f t="shared" si="0"/>
        <v/>
      </c>
      <c r="E68" s="7" t="str">
        <f t="shared" si="5"/>
        <v/>
      </c>
      <c r="F68" s="34" t="str">
        <f>IF(E68&lt;&gt;"",_xll.BDP(E68,"short_name"),"")</f>
        <v/>
      </c>
      <c r="AC68" s="19">
        <f t="shared" si="6"/>
        <v>52</v>
      </c>
      <c r="AD68" s="19" t="str">
        <f t="shared" si="1"/>
        <v/>
      </c>
      <c r="AE68" s="19" t="str">
        <f t="shared" si="2"/>
        <v/>
      </c>
      <c r="AG68" s="19" t="s">
        <v>96</v>
      </c>
      <c r="AH68" s="19" t="str">
        <f t="shared" si="3"/>
        <v>1861 JT Equity</v>
      </c>
      <c r="AI68" s="21">
        <f>IFERROR(IF($AG68&lt;&gt;"",_xll.BDP(AH68,"cur_mkt_cap")/1000000,""),"")</f>
        <v>120059.18502599999</v>
      </c>
      <c r="AJ68" s="22">
        <f>IFERROR((COUNTIF($AI$17:$AI68,$AI68)-1)*0.0001+$AI68,"")</f>
        <v>120059.18502599999</v>
      </c>
      <c r="AK68" s="22" t="str">
        <f t="shared" si="4"/>
        <v/>
      </c>
      <c r="AO68" s="19" t="str">
        <f t="shared" si="7"/>
        <v/>
      </c>
      <c r="AQ68" s="19" t="str">
        <f>IF(AO68&lt;&gt;"",_xll.BDP(AO68,"count_index_members"),"")</f>
        <v/>
      </c>
      <c r="AR68" s="19" t="str">
        <f t="shared" si="8"/>
        <v/>
      </c>
      <c r="AS68" s="19" t="str">
        <f t="shared" si="9"/>
        <v/>
      </c>
      <c r="AT68" s="19" t="str">
        <f>IFERROR(IF(AR68&lt;&gt;"",(COUNTIF($AQ$17:$AQ68,$AQ68)-1)*0.0001+$AQ68,""),"")</f>
        <v/>
      </c>
      <c r="AU68" s="19" t="str">
        <f t="shared" si="10"/>
        <v/>
      </c>
      <c r="AV68" s="19"/>
    </row>
    <row r="69" spans="3:48">
      <c r="C69" s="7" t="str">
        <f t="shared" si="0"/>
        <v/>
      </c>
      <c r="E69" s="7" t="str">
        <f t="shared" si="5"/>
        <v/>
      </c>
      <c r="F69" s="34" t="str">
        <f>IF(E69&lt;&gt;"",_xll.BDP(E69,"short_name"),"")</f>
        <v/>
      </c>
      <c r="AC69" s="19">
        <f t="shared" si="6"/>
        <v>53</v>
      </c>
      <c r="AD69" s="19" t="str">
        <f t="shared" si="1"/>
        <v/>
      </c>
      <c r="AE69" s="19" t="str">
        <f t="shared" si="2"/>
        <v/>
      </c>
      <c r="AG69" s="19" t="s">
        <v>97</v>
      </c>
      <c r="AH69" s="19" t="str">
        <f t="shared" si="3"/>
        <v>1865 JT Equity</v>
      </c>
      <c r="AI69" s="21">
        <f>IFERROR(IF($AG69&lt;&gt;"",_xll.BDP(AH69,"cur_mkt_cap")/1000000,""),"")</f>
        <v>48048.3</v>
      </c>
      <c r="AJ69" s="22">
        <f>IFERROR((COUNTIF($AI$17:$AI69,$AI69)-1)*0.0001+$AI69,"")</f>
        <v>48048.3</v>
      </c>
      <c r="AK69" s="22" t="str">
        <f t="shared" si="4"/>
        <v/>
      </c>
      <c r="AO69" s="19" t="str">
        <f t="shared" si="7"/>
        <v/>
      </c>
      <c r="AQ69" s="19" t="str">
        <f>IF(AO69&lt;&gt;"",_xll.BDP(AO69,"count_index_members"),"")</f>
        <v/>
      </c>
      <c r="AR69" s="19" t="str">
        <f t="shared" si="8"/>
        <v/>
      </c>
      <c r="AS69" s="19" t="str">
        <f t="shared" si="9"/>
        <v/>
      </c>
      <c r="AT69" s="19" t="str">
        <f>IFERROR(IF(AR69&lt;&gt;"",(COUNTIF($AQ$17:$AQ69,$AQ69)-1)*0.0001+$AQ69,""),"")</f>
        <v/>
      </c>
      <c r="AU69" s="19" t="str">
        <f t="shared" si="10"/>
        <v/>
      </c>
      <c r="AV69" s="19"/>
    </row>
    <row r="70" spans="3:48">
      <c r="C70" s="7" t="str">
        <f t="shared" si="0"/>
        <v/>
      </c>
      <c r="E70" s="7" t="str">
        <f t="shared" si="5"/>
        <v/>
      </c>
      <c r="F70" s="34" t="str">
        <f>IF(E70&lt;&gt;"",_xll.BDP(E70,"short_name"),"")</f>
        <v/>
      </c>
      <c r="AC70" s="19">
        <f t="shared" si="6"/>
        <v>54</v>
      </c>
      <c r="AD70" s="19" t="str">
        <f t="shared" si="1"/>
        <v/>
      </c>
      <c r="AE70" s="19" t="str">
        <f t="shared" si="2"/>
        <v/>
      </c>
      <c r="AG70" s="19" t="s">
        <v>98</v>
      </c>
      <c r="AH70" s="19" t="str">
        <f t="shared" si="3"/>
        <v>1866 JT Equity</v>
      </c>
      <c r="AI70" s="21">
        <f>IFERROR(IF($AG70&lt;&gt;"",_xll.BDP(AH70,"cur_mkt_cap")/1000000,""),"")</f>
        <v>21877.930240000002</v>
      </c>
      <c r="AJ70" s="22">
        <f>IFERROR((COUNTIF($AI$17:$AI70,$AI70)-1)*0.0001+$AI70,"")</f>
        <v>21877.930240000002</v>
      </c>
      <c r="AK70" s="22" t="str">
        <f t="shared" si="4"/>
        <v/>
      </c>
      <c r="AO70" s="19" t="str">
        <f t="shared" si="7"/>
        <v/>
      </c>
      <c r="AQ70" s="19" t="str">
        <f>IF(AO70&lt;&gt;"",_xll.BDP(AO70,"count_index_members"),"")</f>
        <v/>
      </c>
      <c r="AR70" s="19" t="str">
        <f t="shared" si="8"/>
        <v/>
      </c>
      <c r="AS70" s="19" t="str">
        <f t="shared" si="9"/>
        <v/>
      </c>
      <c r="AT70" s="19" t="str">
        <f>IFERROR(IF(AR70&lt;&gt;"",(COUNTIF($AQ$17:$AQ70,$AQ70)-1)*0.0001+$AQ70,""),"")</f>
        <v/>
      </c>
      <c r="AU70" s="19" t="str">
        <f t="shared" si="10"/>
        <v/>
      </c>
      <c r="AV70" s="19"/>
    </row>
    <row r="71" spans="3:48">
      <c r="C71" s="7" t="str">
        <f t="shared" si="0"/>
        <v/>
      </c>
      <c r="E71" s="7" t="str">
        <f t="shared" si="5"/>
        <v/>
      </c>
      <c r="F71" s="34" t="str">
        <f>IF(E71&lt;&gt;"",_xll.BDP(E71,"short_name"),"")</f>
        <v/>
      </c>
      <c r="AC71" s="19">
        <f t="shared" si="6"/>
        <v>55</v>
      </c>
      <c r="AD71" s="19" t="str">
        <f t="shared" si="1"/>
        <v/>
      </c>
      <c r="AE71" s="19" t="str">
        <f t="shared" si="2"/>
        <v/>
      </c>
      <c r="AG71" s="19" t="s">
        <v>99</v>
      </c>
      <c r="AH71" s="19" t="str">
        <f t="shared" si="3"/>
        <v>1867 JT Equity</v>
      </c>
      <c r="AI71" s="21">
        <f>IFERROR(IF($AG71&lt;&gt;"",_xll.BDP(AH71,"cur_mkt_cap")/1000000,""),"")</f>
        <v>9141.7933039999989</v>
      </c>
      <c r="AJ71" s="22">
        <f>IFERROR((COUNTIF($AI$17:$AI71,$AI71)-1)*0.0001+$AI71,"")</f>
        <v>9141.7933039999989</v>
      </c>
      <c r="AK71" s="22" t="str">
        <f t="shared" si="4"/>
        <v/>
      </c>
      <c r="AO71" s="19" t="str">
        <f t="shared" si="7"/>
        <v/>
      </c>
      <c r="AQ71" s="19" t="str">
        <f>IF(AO71&lt;&gt;"",_xll.BDP(AO71,"count_index_members"),"")</f>
        <v/>
      </c>
      <c r="AR71" s="19" t="str">
        <f t="shared" si="8"/>
        <v/>
      </c>
      <c r="AS71" s="19" t="str">
        <f t="shared" si="9"/>
        <v/>
      </c>
      <c r="AT71" s="19" t="str">
        <f>IFERROR(IF(AR71&lt;&gt;"",(COUNTIF($AQ$17:$AQ71,$AQ71)-1)*0.0001+$AQ71,""),"")</f>
        <v/>
      </c>
      <c r="AU71" s="19" t="str">
        <f t="shared" si="10"/>
        <v/>
      </c>
      <c r="AV71" s="19"/>
    </row>
    <row r="72" spans="3:48">
      <c r="C72" s="7" t="str">
        <f t="shared" si="0"/>
        <v/>
      </c>
      <c r="E72" s="7" t="str">
        <f t="shared" si="5"/>
        <v/>
      </c>
      <c r="F72" s="34" t="str">
        <f>IF(E72&lt;&gt;"",_xll.BDP(E72,"short_name"),"")</f>
        <v/>
      </c>
      <c r="AC72" s="19">
        <f t="shared" si="6"/>
        <v>56</v>
      </c>
      <c r="AD72" s="19" t="str">
        <f t="shared" si="1"/>
        <v/>
      </c>
      <c r="AE72" s="19" t="str">
        <f t="shared" si="2"/>
        <v/>
      </c>
      <c r="AG72" s="19" t="s">
        <v>100</v>
      </c>
      <c r="AH72" s="19" t="str">
        <f t="shared" si="3"/>
        <v>1868 JT Equity</v>
      </c>
      <c r="AI72" s="21">
        <f>IFERROR(IF($AG72&lt;&gt;"",_xll.BDP(AH72,"cur_mkt_cap")/1000000,""),"")</f>
        <v>38552.255000000005</v>
      </c>
      <c r="AJ72" s="22">
        <f>IFERROR((COUNTIF($AI$17:$AI72,$AI72)-1)*0.0001+$AI72,"")</f>
        <v>38552.255000000005</v>
      </c>
      <c r="AK72" s="22" t="str">
        <f t="shared" si="4"/>
        <v/>
      </c>
      <c r="AO72" s="19" t="str">
        <f t="shared" si="7"/>
        <v/>
      </c>
      <c r="AQ72" s="19" t="str">
        <f>IF(AO72&lt;&gt;"",_xll.BDP(AO72,"count_index_members"),"")</f>
        <v/>
      </c>
      <c r="AR72" s="19" t="str">
        <f t="shared" si="8"/>
        <v/>
      </c>
      <c r="AS72" s="19" t="str">
        <f t="shared" si="9"/>
        <v/>
      </c>
      <c r="AT72" s="19" t="str">
        <f>IFERROR(IF(AR72&lt;&gt;"",(COUNTIF($AQ$17:$AQ72,$AQ72)-1)*0.0001+$AQ72,""),"")</f>
        <v/>
      </c>
      <c r="AU72" s="19" t="str">
        <f t="shared" si="10"/>
        <v/>
      </c>
      <c r="AV72" s="19"/>
    </row>
    <row r="73" spans="3:48">
      <c r="C73" s="7" t="str">
        <f t="shared" si="0"/>
        <v/>
      </c>
      <c r="E73" s="7" t="str">
        <f t="shared" si="5"/>
        <v/>
      </c>
      <c r="F73" s="34" t="str">
        <f>IF(E73&lt;&gt;"",_xll.BDP(E73,"short_name"),"")</f>
        <v/>
      </c>
      <c r="AC73" s="19">
        <f t="shared" si="6"/>
        <v>57</v>
      </c>
      <c r="AD73" s="19" t="str">
        <f t="shared" si="1"/>
        <v/>
      </c>
      <c r="AE73" s="19" t="str">
        <f t="shared" si="2"/>
        <v/>
      </c>
      <c r="AG73" s="19" t="s">
        <v>101</v>
      </c>
      <c r="AH73" s="19" t="str">
        <f t="shared" si="3"/>
        <v>1870 JT Equity</v>
      </c>
      <c r="AI73" s="21">
        <f>IFERROR(IF($AG73&lt;&gt;"",_xll.BDP(AH73,"cur_mkt_cap")/1000000,""),"")</f>
        <v>48086.838645999997</v>
      </c>
      <c r="AJ73" s="22">
        <f>IFERROR((COUNTIF($AI$17:$AI73,$AI73)-1)*0.0001+$AI73,"")</f>
        <v>48086.838645999997</v>
      </c>
      <c r="AK73" s="22" t="str">
        <f t="shared" si="4"/>
        <v/>
      </c>
      <c r="AO73" s="19" t="str">
        <f t="shared" si="7"/>
        <v/>
      </c>
      <c r="AQ73" s="19" t="str">
        <f>IF(AO73&lt;&gt;"",_xll.BDP(AO73,"count_index_members"),"")</f>
        <v/>
      </c>
      <c r="AR73" s="19" t="str">
        <f t="shared" si="8"/>
        <v/>
      </c>
      <c r="AS73" s="19" t="str">
        <f t="shared" si="9"/>
        <v/>
      </c>
      <c r="AT73" s="19" t="str">
        <f>IFERROR(IF(AR73&lt;&gt;"",(COUNTIF($AQ$17:$AQ73,$AQ73)-1)*0.0001+$AQ73,""),"")</f>
        <v/>
      </c>
      <c r="AU73" s="19" t="str">
        <f t="shared" si="10"/>
        <v/>
      </c>
      <c r="AV73" s="19"/>
    </row>
    <row r="74" spans="3:48">
      <c r="C74" s="7" t="str">
        <f t="shared" si="0"/>
        <v/>
      </c>
      <c r="E74" s="7" t="str">
        <f t="shared" si="5"/>
        <v/>
      </c>
      <c r="F74" s="34" t="str">
        <f>IF(E74&lt;&gt;"",_xll.BDP(E74,"short_name"),"")</f>
        <v/>
      </c>
      <c r="AC74" s="19">
        <f t="shared" si="6"/>
        <v>58</v>
      </c>
      <c r="AD74" s="19" t="str">
        <f t="shared" si="1"/>
        <v/>
      </c>
      <c r="AE74" s="19" t="str">
        <f t="shared" si="2"/>
        <v/>
      </c>
      <c r="AG74" s="19" t="s">
        <v>102</v>
      </c>
      <c r="AH74" s="19" t="str">
        <f t="shared" si="3"/>
        <v>1871 JT Equity</v>
      </c>
      <c r="AI74" s="21">
        <f>IFERROR(IF($AG74&lt;&gt;"",_xll.BDP(AH74,"cur_mkt_cap")/1000000,""),"")</f>
        <v>19041.897628999999</v>
      </c>
      <c r="AJ74" s="22">
        <f>IFERROR((COUNTIF($AI$17:$AI74,$AI74)-1)*0.0001+$AI74,"")</f>
        <v>19041.897628999999</v>
      </c>
      <c r="AK74" s="22" t="str">
        <f t="shared" si="4"/>
        <v/>
      </c>
      <c r="AO74" s="19" t="str">
        <f t="shared" si="7"/>
        <v/>
      </c>
      <c r="AQ74" s="19" t="str">
        <f>IF(AO74&lt;&gt;"",_xll.BDP(AO74,"count_index_members"),"")</f>
        <v/>
      </c>
      <c r="AR74" s="19" t="str">
        <f t="shared" si="8"/>
        <v/>
      </c>
      <c r="AS74" s="19" t="str">
        <f t="shared" si="9"/>
        <v/>
      </c>
      <c r="AT74" s="19" t="str">
        <f>IFERROR(IF(AR74&lt;&gt;"",(COUNTIF($AQ$17:$AQ74,$AQ74)-1)*0.0001+$AQ74,""),"")</f>
        <v/>
      </c>
      <c r="AU74" s="19" t="str">
        <f t="shared" si="10"/>
        <v/>
      </c>
      <c r="AV74" s="19"/>
    </row>
    <row r="75" spans="3:48">
      <c r="C75" s="7" t="str">
        <f t="shared" si="0"/>
        <v/>
      </c>
      <c r="E75" s="7" t="str">
        <f t="shared" si="5"/>
        <v/>
      </c>
      <c r="F75" s="34" t="str">
        <f>IF(E75&lt;&gt;"",_xll.BDP(E75,"short_name"),"")</f>
        <v/>
      </c>
      <c r="AC75" s="19">
        <f t="shared" si="6"/>
        <v>59</v>
      </c>
      <c r="AD75" s="19" t="str">
        <f t="shared" si="1"/>
        <v/>
      </c>
      <c r="AE75" s="19" t="str">
        <f t="shared" si="2"/>
        <v/>
      </c>
      <c r="AG75" s="19" t="s">
        <v>103</v>
      </c>
      <c r="AH75" s="19" t="str">
        <f t="shared" si="3"/>
        <v>1873 JT Equity</v>
      </c>
      <c r="AI75" s="21">
        <f>IFERROR(IF($AG75&lt;&gt;"",_xll.BDP(AH75,"cur_mkt_cap")/1000000,""),"")</f>
        <v>23717.858472</v>
      </c>
      <c r="AJ75" s="22">
        <f>IFERROR((COUNTIF($AI$17:$AI75,$AI75)-1)*0.0001+$AI75,"")</f>
        <v>23717.858472</v>
      </c>
      <c r="AK75" s="22" t="str">
        <f t="shared" si="4"/>
        <v/>
      </c>
      <c r="AO75" s="19" t="str">
        <f t="shared" si="7"/>
        <v/>
      </c>
      <c r="AQ75" s="19" t="str">
        <f>IF(AO75&lt;&gt;"",_xll.BDP(AO75,"count_index_members"),"")</f>
        <v/>
      </c>
      <c r="AR75" s="19" t="str">
        <f t="shared" si="8"/>
        <v/>
      </c>
      <c r="AS75" s="19" t="str">
        <f t="shared" si="9"/>
        <v/>
      </c>
      <c r="AT75" s="19" t="str">
        <f>IFERROR(IF(AR75&lt;&gt;"",(COUNTIF($AQ$17:$AQ75,$AQ75)-1)*0.0001+$AQ75,""),"")</f>
        <v/>
      </c>
      <c r="AU75" s="19" t="str">
        <f t="shared" si="10"/>
        <v/>
      </c>
      <c r="AV75" s="19"/>
    </row>
    <row r="76" spans="3:48">
      <c r="C76" s="7" t="str">
        <f t="shared" si="0"/>
        <v/>
      </c>
      <c r="E76" s="7" t="str">
        <f t="shared" si="5"/>
        <v/>
      </c>
      <c r="F76" s="34" t="str">
        <f>IF(E76&lt;&gt;"",_xll.BDP(E76,"short_name"),"")</f>
        <v/>
      </c>
      <c r="AC76" s="19">
        <f t="shared" si="6"/>
        <v>60</v>
      </c>
      <c r="AD76" s="19">
        <f t="shared" si="1"/>
        <v>42</v>
      </c>
      <c r="AE76" s="19" t="str">
        <f t="shared" si="2"/>
        <v/>
      </c>
      <c r="AG76" s="19" t="s">
        <v>104</v>
      </c>
      <c r="AH76" s="19" t="str">
        <f t="shared" si="3"/>
        <v>1878 JT Equity</v>
      </c>
      <c r="AI76" s="21">
        <f>IFERROR(IF($AG76&lt;&gt;"",_xll.BDP(AH76,"cur_mkt_cap")/1000000,""),"")</f>
        <v>1238186.3790450001</v>
      </c>
      <c r="AJ76" s="22">
        <f>IFERROR((COUNTIF($AI$17:$AI76,$AI76)-1)*0.0001+$AI76,"")</f>
        <v>1238186.3790450001</v>
      </c>
      <c r="AK76" s="22">
        <f t="shared" si="4"/>
        <v>1238186.3790450001</v>
      </c>
      <c r="AO76" s="19" t="str">
        <f t="shared" si="7"/>
        <v/>
      </c>
      <c r="AQ76" s="19" t="str">
        <f>IF(AO76&lt;&gt;"",_xll.BDP(AO76,"count_index_members"),"")</f>
        <v/>
      </c>
      <c r="AR76" s="19" t="str">
        <f t="shared" si="8"/>
        <v/>
      </c>
      <c r="AS76" s="19" t="str">
        <f t="shared" si="9"/>
        <v/>
      </c>
      <c r="AT76" s="19" t="str">
        <f>IFERROR(IF(AR76&lt;&gt;"",(COUNTIF($AQ$17:$AQ76,$AQ76)-1)*0.0001+$AQ76,""),"")</f>
        <v/>
      </c>
      <c r="AU76" s="19" t="str">
        <f t="shared" si="10"/>
        <v/>
      </c>
      <c r="AV76" s="19"/>
    </row>
    <row r="77" spans="3:48">
      <c r="C77" s="7" t="str">
        <f t="shared" si="0"/>
        <v/>
      </c>
      <c r="E77" s="7" t="str">
        <f t="shared" si="5"/>
        <v/>
      </c>
      <c r="F77" s="34" t="str">
        <f>IF(E77&lt;&gt;"",_xll.BDP(E77,"short_name"),"")</f>
        <v/>
      </c>
      <c r="AC77" s="19">
        <f t="shared" si="6"/>
        <v>61</v>
      </c>
      <c r="AD77" s="19" t="str">
        <f t="shared" si="1"/>
        <v/>
      </c>
      <c r="AE77" s="19" t="str">
        <f t="shared" si="2"/>
        <v/>
      </c>
      <c r="AG77" s="19" t="s">
        <v>105</v>
      </c>
      <c r="AH77" s="19" t="str">
        <f t="shared" si="3"/>
        <v>1879 JT Equity</v>
      </c>
      <c r="AI77" s="21">
        <f>IFERROR(IF($AG77&lt;&gt;"",_xll.BDP(AH77,"cur_mkt_cap")/1000000,""),"")</f>
        <v>55224.648000000001</v>
      </c>
      <c r="AJ77" s="22">
        <f>IFERROR((COUNTIF($AI$17:$AI77,$AI77)-1)*0.0001+$AI77,"")</f>
        <v>55224.648000000001</v>
      </c>
      <c r="AK77" s="22" t="str">
        <f t="shared" si="4"/>
        <v/>
      </c>
      <c r="AO77" s="19" t="str">
        <f t="shared" si="7"/>
        <v/>
      </c>
      <c r="AQ77" s="19" t="str">
        <f>IF(AO77&lt;&gt;"",_xll.BDP(AO77,"count_index_members"),"")</f>
        <v/>
      </c>
      <c r="AR77" s="19" t="str">
        <f t="shared" si="8"/>
        <v/>
      </c>
      <c r="AS77" s="19" t="str">
        <f t="shared" si="9"/>
        <v/>
      </c>
      <c r="AT77" s="19" t="str">
        <f>IFERROR(IF(AR77&lt;&gt;"",(COUNTIF($AQ$17:$AQ77,$AQ77)-1)*0.0001+$AQ77,""),"")</f>
        <v/>
      </c>
      <c r="AU77" s="19" t="str">
        <f t="shared" si="10"/>
        <v/>
      </c>
      <c r="AV77" s="19"/>
    </row>
    <row r="78" spans="3:48">
      <c r="C78" s="7" t="str">
        <f t="shared" si="0"/>
        <v/>
      </c>
      <c r="E78" s="7" t="str">
        <f t="shared" si="5"/>
        <v/>
      </c>
      <c r="F78" s="34" t="str">
        <f>IF(E78&lt;&gt;"",_xll.BDP(E78,"short_name"),"")</f>
        <v/>
      </c>
      <c r="AC78" s="19">
        <f t="shared" si="6"/>
        <v>62</v>
      </c>
      <c r="AD78" s="19" t="str">
        <f t="shared" si="1"/>
        <v/>
      </c>
      <c r="AE78" s="19" t="str">
        <f t="shared" si="2"/>
        <v/>
      </c>
      <c r="AG78" s="19" t="s">
        <v>106</v>
      </c>
      <c r="AH78" s="19" t="str">
        <f t="shared" si="3"/>
        <v>1881 JT Equity</v>
      </c>
      <c r="AI78" s="21">
        <f>IFERROR(IF($AG78&lt;&gt;"",_xll.BDP(AH78,"cur_mkt_cap")/1000000,""),"")</f>
        <v>257430.358416</v>
      </c>
      <c r="AJ78" s="22">
        <f>IFERROR((COUNTIF($AI$17:$AI78,$AI78)-1)*0.0001+$AI78,"")</f>
        <v>257430.358416</v>
      </c>
      <c r="AK78" s="22" t="str">
        <f t="shared" si="4"/>
        <v/>
      </c>
      <c r="AO78" s="19" t="str">
        <f t="shared" si="7"/>
        <v/>
      </c>
      <c r="AQ78" s="19" t="str">
        <f>IF(AO78&lt;&gt;"",_xll.BDP(AO78,"count_index_members"),"")</f>
        <v/>
      </c>
      <c r="AR78" s="19" t="str">
        <f t="shared" si="8"/>
        <v/>
      </c>
      <c r="AS78" s="19" t="str">
        <f t="shared" si="9"/>
        <v/>
      </c>
      <c r="AT78" s="19" t="str">
        <f>IFERROR(IF(AR78&lt;&gt;"",(COUNTIF($AQ$17:$AQ78,$AQ78)-1)*0.0001+$AQ78,""),"")</f>
        <v/>
      </c>
      <c r="AU78" s="19" t="str">
        <f t="shared" si="10"/>
        <v/>
      </c>
      <c r="AV78" s="19"/>
    </row>
    <row r="79" spans="3:48">
      <c r="C79" s="7" t="str">
        <f t="shared" si="0"/>
        <v/>
      </c>
      <c r="E79" s="7" t="str">
        <f t="shared" si="5"/>
        <v/>
      </c>
      <c r="F79" s="34" t="str">
        <f>IF(E79&lt;&gt;"",_xll.BDP(E79,"short_name"),"")</f>
        <v/>
      </c>
      <c r="AC79" s="19">
        <f t="shared" si="6"/>
        <v>63</v>
      </c>
      <c r="AD79" s="19" t="str">
        <f t="shared" si="1"/>
        <v/>
      </c>
      <c r="AE79" s="19" t="str">
        <f t="shared" si="2"/>
        <v/>
      </c>
      <c r="AG79" s="19" t="s">
        <v>107</v>
      </c>
      <c r="AH79" s="19" t="str">
        <f t="shared" si="3"/>
        <v>1882 JT Equity</v>
      </c>
      <c r="AI79" s="21">
        <f>IFERROR(IF($AG79&lt;&gt;"",_xll.BDP(AH79,"cur_mkt_cap")/1000000,""),"")</f>
        <v>17852.481738000002</v>
      </c>
      <c r="AJ79" s="22">
        <f>IFERROR((COUNTIF($AI$17:$AI79,$AI79)-1)*0.0001+$AI79,"")</f>
        <v>17852.481738000002</v>
      </c>
      <c r="AK79" s="22" t="str">
        <f t="shared" si="4"/>
        <v/>
      </c>
      <c r="AO79" s="19" t="str">
        <f t="shared" si="7"/>
        <v/>
      </c>
      <c r="AQ79" s="19" t="str">
        <f>IF(AO79&lt;&gt;"",_xll.BDP(AO79,"count_index_members"),"")</f>
        <v/>
      </c>
      <c r="AR79" s="19" t="str">
        <f t="shared" si="8"/>
        <v/>
      </c>
      <c r="AS79" s="19" t="str">
        <f t="shared" si="9"/>
        <v/>
      </c>
      <c r="AT79" s="19" t="str">
        <f>IFERROR(IF(AR79&lt;&gt;"",(COUNTIF($AQ$17:$AQ79,$AQ79)-1)*0.0001+$AQ79,""),"")</f>
        <v/>
      </c>
      <c r="AU79" s="19" t="str">
        <f t="shared" si="10"/>
        <v/>
      </c>
      <c r="AV79" s="19"/>
    </row>
    <row r="80" spans="3:48">
      <c r="C80" s="7" t="str">
        <f t="shared" si="0"/>
        <v/>
      </c>
      <c r="E80" s="7" t="str">
        <f t="shared" si="5"/>
        <v/>
      </c>
      <c r="F80" s="34" t="str">
        <f>IF(E80&lt;&gt;"",_xll.BDP(E80,"short_name"),"")</f>
        <v/>
      </c>
      <c r="AC80" s="19">
        <f t="shared" si="6"/>
        <v>64</v>
      </c>
      <c r="AD80" s="19" t="str">
        <f t="shared" si="1"/>
        <v/>
      </c>
      <c r="AE80" s="19" t="str">
        <f t="shared" si="2"/>
        <v/>
      </c>
      <c r="AG80" s="19" t="s">
        <v>108</v>
      </c>
      <c r="AH80" s="19" t="str">
        <f t="shared" si="3"/>
        <v>1883 JT Equity</v>
      </c>
      <c r="AI80" s="21">
        <f>IFERROR(IF($AG80&lt;&gt;"",_xll.BDP(AH80,"cur_mkt_cap")/1000000,""),"")</f>
        <v>187942.26818799999</v>
      </c>
      <c r="AJ80" s="22">
        <f>IFERROR((COUNTIF($AI$17:$AI80,$AI80)-1)*0.0001+$AI80,"")</f>
        <v>187942.26818799999</v>
      </c>
      <c r="AK80" s="22" t="str">
        <f t="shared" si="4"/>
        <v/>
      </c>
      <c r="AO80" s="19" t="str">
        <f t="shared" si="7"/>
        <v/>
      </c>
      <c r="AQ80" s="19" t="str">
        <f>IF(AO80&lt;&gt;"",_xll.BDP(AO80,"count_index_members"),"")</f>
        <v/>
      </c>
      <c r="AR80" s="19" t="str">
        <f t="shared" si="8"/>
        <v/>
      </c>
      <c r="AS80" s="19" t="str">
        <f t="shared" si="9"/>
        <v/>
      </c>
      <c r="AT80" s="19" t="str">
        <f>IFERROR(IF(AR80&lt;&gt;"",(COUNTIF($AQ$17:$AQ80,$AQ80)-1)*0.0001+$AQ80,""),"")</f>
        <v/>
      </c>
      <c r="AU80" s="19" t="str">
        <f t="shared" si="10"/>
        <v/>
      </c>
      <c r="AV80" s="19"/>
    </row>
    <row r="81" spans="3:48">
      <c r="C81" s="7" t="str">
        <f t="shared" ref="C81:C144" si="11">IFERROR(IF(AC81&lt;&gt;"",INDEX(AH:AH,MATCH(AC81,AD:AD,0)),""),"")</f>
        <v/>
      </c>
      <c r="E81" s="7" t="str">
        <f t="shared" si="5"/>
        <v/>
      </c>
      <c r="F81" s="34" t="str">
        <f>IF(E81&lt;&gt;"",_xll.BDP(E81,"short_name"),"")</f>
        <v/>
      </c>
      <c r="AC81" s="19">
        <f t="shared" si="6"/>
        <v>65</v>
      </c>
      <c r="AD81" s="19" t="str">
        <f t="shared" ref="AD81:AD144" si="12">IFERROR(RANK(AK81,AK:AK,0),"")</f>
        <v/>
      </c>
      <c r="AE81" s="19" t="str">
        <f t="shared" ref="AE81:AE144" si="13">IF(C81&lt;&gt;"",1+AE80,"")</f>
        <v/>
      </c>
      <c r="AG81" s="19" t="s">
        <v>109</v>
      </c>
      <c r="AH81" s="19" t="str">
        <f t="shared" ref="AH81:AH144" si="14">IF($AG81&lt;&gt;"",$AG81&amp;" "&amp;"Equity","")</f>
        <v>1884 JT Equity</v>
      </c>
      <c r="AI81" s="21">
        <f>IFERROR(IF($AG81&lt;&gt;"",_xll.BDP(AH81,"cur_mkt_cap")/1000000,""),"")</f>
        <v>46270.072637999998</v>
      </c>
      <c r="AJ81" s="22">
        <f>IFERROR((COUNTIF($AI$17:$AI81,$AI81)-1)*0.0001+$AI81,"")</f>
        <v>46270.072637999998</v>
      </c>
      <c r="AK81" s="22" t="str">
        <f t="shared" ref="AK81:AK144" si="15">IF(AJ81&gt;$F$1,AJ81,"")</f>
        <v/>
      </c>
      <c r="AO81" s="19" t="str">
        <f t="shared" si="7"/>
        <v/>
      </c>
      <c r="AQ81" s="19" t="str">
        <f>IF(AO81&lt;&gt;"",_xll.BDP(AO81,"count_index_members"),"")</f>
        <v/>
      </c>
      <c r="AR81" s="19" t="str">
        <f t="shared" si="8"/>
        <v/>
      </c>
      <c r="AS81" s="19" t="str">
        <f t="shared" si="9"/>
        <v/>
      </c>
      <c r="AT81" s="19" t="str">
        <f>IFERROR(IF(AR81&lt;&gt;"",(COUNTIF($AQ$17:$AQ81,$AQ81)-1)*0.0001+$AQ81,""),"")</f>
        <v/>
      </c>
      <c r="AU81" s="19" t="str">
        <f t="shared" si="10"/>
        <v/>
      </c>
      <c r="AV81" s="19"/>
    </row>
    <row r="82" spans="3:48">
      <c r="C82" s="7" t="str">
        <f t="shared" si="11"/>
        <v/>
      </c>
      <c r="E82" s="7" t="str">
        <f t="shared" ref="E82:E145" si="16">IFERROR(INDEX(AR:AR,MATCH(AC82,AU:AU,0)),"")</f>
        <v/>
      </c>
      <c r="F82" s="34" t="str">
        <f>IF(E82&lt;&gt;"",_xll.BDP(E82,"short_name"),"")</f>
        <v/>
      </c>
      <c r="AC82" s="19">
        <f t="shared" ref="AC82:AC145" si="17">IF(AH82&lt;&gt;"",1+AC81,"")</f>
        <v>66</v>
      </c>
      <c r="AD82" s="19" t="str">
        <f t="shared" si="12"/>
        <v/>
      </c>
      <c r="AE82" s="19" t="str">
        <f t="shared" si="13"/>
        <v/>
      </c>
      <c r="AG82" s="19" t="s">
        <v>110</v>
      </c>
      <c r="AH82" s="19" t="str">
        <f t="shared" si="14"/>
        <v>1885 JT Equity</v>
      </c>
      <c r="AI82" s="21">
        <f>IFERROR(IF($AG82&lt;&gt;"",_xll.BDP(AH82,"cur_mkt_cap")/1000000,""),"")</f>
        <v>43864.526550000002</v>
      </c>
      <c r="AJ82" s="22">
        <f>IFERROR((COUNTIF($AI$17:$AI82,$AI82)-1)*0.0001+$AI82,"")</f>
        <v>43864.526550000002</v>
      </c>
      <c r="AK82" s="22" t="str">
        <f t="shared" si="15"/>
        <v/>
      </c>
      <c r="AO82" s="19" t="str">
        <f t="shared" ref="AO82:AO145" si="18">IF(AM82&lt;&gt;"",AM82&amp;" "&amp;"Index","")</f>
        <v/>
      </c>
      <c r="AQ82" s="19" t="str">
        <f>IF(AO82&lt;&gt;"",_xll.BDP(AO82,"count_index_members"),"")</f>
        <v/>
      </c>
      <c r="AR82" s="19" t="str">
        <f t="shared" ref="AR82:AR145" si="19">IF(AND(AQ82&lt;&gt;"",AQ82&gt;=$D$9),AO82,"")</f>
        <v/>
      </c>
      <c r="AS82" s="19" t="str">
        <f t="shared" ref="AS82:AS145" si="20">IFERROR(IF(E82&lt;&gt;"",1+AS81,""),"")</f>
        <v/>
      </c>
      <c r="AT82" s="19" t="str">
        <f>IFERROR(IF(AR82&lt;&gt;"",(COUNTIF($AQ$17:$AQ82,$AQ82)-1)*0.0001+$AQ82,""),"")</f>
        <v/>
      </c>
      <c r="AU82" s="19" t="str">
        <f t="shared" ref="AU82:AU145" si="21">IFERROR(RANK(AT82,AT:AT,0),"")</f>
        <v/>
      </c>
      <c r="AV82" s="19"/>
    </row>
    <row r="83" spans="3:48">
      <c r="C83" s="7" t="str">
        <f t="shared" si="11"/>
        <v/>
      </c>
      <c r="E83" s="7" t="str">
        <f t="shared" si="16"/>
        <v/>
      </c>
      <c r="F83" s="34" t="str">
        <f>IF(E83&lt;&gt;"",_xll.BDP(E83,"short_name"),"")</f>
        <v/>
      </c>
      <c r="AC83" s="19">
        <f t="shared" si="17"/>
        <v>67</v>
      </c>
      <c r="AD83" s="19" t="str">
        <f t="shared" si="12"/>
        <v/>
      </c>
      <c r="AE83" s="19" t="str">
        <f t="shared" si="13"/>
        <v/>
      </c>
      <c r="AG83" s="19" t="s">
        <v>111</v>
      </c>
      <c r="AH83" s="19" t="str">
        <f t="shared" si="14"/>
        <v>1888 JT Equity</v>
      </c>
      <c r="AI83" s="21">
        <f>IFERROR(IF($AG83&lt;&gt;"",_xll.BDP(AH83,"cur_mkt_cap")/1000000,""),"")</f>
        <v>19706.790728</v>
      </c>
      <c r="AJ83" s="22">
        <f>IFERROR((COUNTIF($AI$17:$AI83,$AI83)-1)*0.0001+$AI83,"")</f>
        <v>19706.790728</v>
      </c>
      <c r="AK83" s="22" t="str">
        <f t="shared" si="15"/>
        <v/>
      </c>
      <c r="AO83" s="19" t="str">
        <f t="shared" si="18"/>
        <v/>
      </c>
      <c r="AQ83" s="19" t="str">
        <f>IF(AO83&lt;&gt;"",_xll.BDP(AO83,"count_index_members"),"")</f>
        <v/>
      </c>
      <c r="AR83" s="19" t="str">
        <f t="shared" si="19"/>
        <v/>
      </c>
      <c r="AS83" s="19" t="str">
        <f t="shared" si="20"/>
        <v/>
      </c>
      <c r="AT83" s="19" t="str">
        <f>IFERROR(IF(AR83&lt;&gt;"",(COUNTIF($AQ$17:$AQ83,$AQ83)-1)*0.0001+$AQ83,""),"")</f>
        <v/>
      </c>
      <c r="AU83" s="19" t="str">
        <f t="shared" si="21"/>
        <v/>
      </c>
      <c r="AV83" s="19"/>
    </row>
    <row r="84" spans="3:48">
      <c r="C84" s="7" t="str">
        <f t="shared" si="11"/>
        <v/>
      </c>
      <c r="E84" s="7" t="str">
        <f t="shared" si="16"/>
        <v/>
      </c>
      <c r="F84" s="34" t="str">
        <f>IF(E84&lt;&gt;"",_xll.BDP(E84,"short_name"),"")</f>
        <v/>
      </c>
      <c r="AC84" s="19">
        <f t="shared" si="17"/>
        <v>68</v>
      </c>
      <c r="AD84" s="19" t="str">
        <f t="shared" si="12"/>
        <v/>
      </c>
      <c r="AE84" s="19" t="str">
        <f t="shared" si="13"/>
        <v/>
      </c>
      <c r="AG84" s="19" t="s">
        <v>112</v>
      </c>
      <c r="AH84" s="19" t="str">
        <f t="shared" si="14"/>
        <v>1890 JT Equity</v>
      </c>
      <c r="AI84" s="21">
        <f>IFERROR(IF($AG84&lt;&gt;"",_xll.BDP(AH84,"cur_mkt_cap")/1000000,""),"")</f>
        <v>39919.010409000002</v>
      </c>
      <c r="AJ84" s="22">
        <f>IFERROR((COUNTIF($AI$17:$AI84,$AI84)-1)*0.0001+$AI84,"")</f>
        <v>39919.010409000002</v>
      </c>
      <c r="AK84" s="22" t="str">
        <f t="shared" si="15"/>
        <v/>
      </c>
      <c r="AO84" s="19" t="str">
        <f t="shared" si="18"/>
        <v/>
      </c>
      <c r="AQ84" s="19" t="str">
        <f>IF(AO84&lt;&gt;"",_xll.BDP(AO84,"count_index_members"),"")</f>
        <v/>
      </c>
      <c r="AR84" s="19" t="str">
        <f t="shared" si="19"/>
        <v/>
      </c>
      <c r="AS84" s="19" t="str">
        <f t="shared" si="20"/>
        <v/>
      </c>
      <c r="AT84" s="19" t="str">
        <f>IFERROR(IF(AR84&lt;&gt;"",(COUNTIF($AQ$17:$AQ84,$AQ84)-1)*0.0001+$AQ84,""),"")</f>
        <v/>
      </c>
      <c r="AU84" s="19" t="str">
        <f t="shared" si="21"/>
        <v/>
      </c>
      <c r="AV84" s="19"/>
    </row>
    <row r="85" spans="3:48">
      <c r="C85" s="7" t="str">
        <f t="shared" si="11"/>
        <v/>
      </c>
      <c r="E85" s="7" t="str">
        <f t="shared" si="16"/>
        <v/>
      </c>
      <c r="F85" s="34" t="str">
        <f>IF(E85&lt;&gt;"",_xll.BDP(E85,"short_name"),"")</f>
        <v/>
      </c>
      <c r="AC85" s="19">
        <f t="shared" si="17"/>
        <v>69</v>
      </c>
      <c r="AD85" s="19" t="str">
        <f t="shared" si="12"/>
        <v/>
      </c>
      <c r="AE85" s="19" t="str">
        <f t="shared" si="13"/>
        <v/>
      </c>
      <c r="AG85" s="19" t="s">
        <v>113</v>
      </c>
      <c r="AH85" s="19" t="str">
        <f t="shared" si="14"/>
        <v>1893 JT Equity</v>
      </c>
      <c r="AI85" s="21">
        <f>IFERROR(IF($AG85&lt;&gt;"",_xll.BDP(AH85,"cur_mkt_cap")/1000000,""),"")</f>
        <v>148441.21929000001</v>
      </c>
      <c r="AJ85" s="22">
        <f>IFERROR((COUNTIF($AI$17:$AI85,$AI85)-1)*0.0001+$AI85,"")</f>
        <v>148441.21929000001</v>
      </c>
      <c r="AK85" s="22" t="str">
        <f t="shared" si="15"/>
        <v/>
      </c>
      <c r="AO85" s="19" t="str">
        <f t="shared" si="18"/>
        <v/>
      </c>
      <c r="AQ85" s="19" t="str">
        <f>IF(AO85&lt;&gt;"",_xll.BDP(AO85,"count_index_members"),"")</f>
        <v/>
      </c>
      <c r="AR85" s="19" t="str">
        <f t="shared" si="19"/>
        <v/>
      </c>
      <c r="AS85" s="19" t="str">
        <f t="shared" si="20"/>
        <v/>
      </c>
      <c r="AT85" s="19" t="str">
        <f>IFERROR(IF(AR85&lt;&gt;"",(COUNTIF($AQ$17:$AQ85,$AQ85)-1)*0.0001+$AQ85,""),"")</f>
        <v/>
      </c>
      <c r="AU85" s="19" t="str">
        <f t="shared" si="21"/>
        <v/>
      </c>
      <c r="AV85" s="19"/>
    </row>
    <row r="86" spans="3:48">
      <c r="C86" s="7" t="str">
        <f t="shared" si="11"/>
        <v/>
      </c>
      <c r="E86" s="7" t="str">
        <f t="shared" si="16"/>
        <v/>
      </c>
      <c r="F86" s="34" t="str">
        <f>IF(E86&lt;&gt;"",_xll.BDP(E86,"short_name"),"")</f>
        <v/>
      </c>
      <c r="AC86" s="19">
        <f t="shared" si="17"/>
        <v>70</v>
      </c>
      <c r="AD86" s="19" t="str">
        <f t="shared" si="12"/>
        <v/>
      </c>
      <c r="AE86" s="19" t="str">
        <f t="shared" si="13"/>
        <v/>
      </c>
      <c r="AG86" s="19" t="s">
        <v>114</v>
      </c>
      <c r="AH86" s="19" t="str">
        <f t="shared" si="14"/>
        <v>1896 JT Equity</v>
      </c>
      <c r="AI86" s="21">
        <f>IFERROR(IF($AG86&lt;&gt;"",_xll.BDP(AH86,"cur_mkt_cap")/1000000,""),"")</f>
        <v>32258.158023</v>
      </c>
      <c r="AJ86" s="22">
        <f>IFERROR((COUNTIF($AI$17:$AI86,$AI86)-1)*0.0001+$AI86,"")</f>
        <v>32258.158023</v>
      </c>
      <c r="AK86" s="22" t="str">
        <f t="shared" si="15"/>
        <v/>
      </c>
      <c r="AO86" s="19" t="str">
        <f t="shared" si="18"/>
        <v/>
      </c>
      <c r="AQ86" s="19" t="str">
        <f>IF(AO86&lt;&gt;"",_xll.BDP(AO86,"count_index_members"),"")</f>
        <v/>
      </c>
      <c r="AR86" s="19" t="str">
        <f t="shared" si="19"/>
        <v/>
      </c>
      <c r="AS86" s="19" t="str">
        <f t="shared" si="20"/>
        <v/>
      </c>
      <c r="AT86" s="19" t="str">
        <f>IFERROR(IF(AR86&lt;&gt;"",(COUNTIF($AQ$17:$AQ86,$AQ86)-1)*0.0001+$AQ86,""),"")</f>
        <v/>
      </c>
      <c r="AU86" s="19" t="str">
        <f t="shared" si="21"/>
        <v/>
      </c>
      <c r="AV86" s="19"/>
    </row>
    <row r="87" spans="3:48">
      <c r="C87" s="7" t="str">
        <f t="shared" si="11"/>
        <v/>
      </c>
      <c r="E87" s="7" t="str">
        <f t="shared" si="16"/>
        <v/>
      </c>
      <c r="F87" s="34" t="str">
        <f>IF(E87&lt;&gt;"",_xll.BDP(E87,"short_name"),"")</f>
        <v/>
      </c>
      <c r="AC87" s="19">
        <f t="shared" si="17"/>
        <v>71</v>
      </c>
      <c r="AD87" s="19" t="str">
        <f t="shared" si="12"/>
        <v/>
      </c>
      <c r="AE87" s="19" t="str">
        <f t="shared" si="13"/>
        <v/>
      </c>
      <c r="AG87" s="19" t="s">
        <v>115</v>
      </c>
      <c r="AH87" s="19" t="str">
        <f t="shared" si="14"/>
        <v>1898 JT Equity</v>
      </c>
      <c r="AI87" s="21">
        <f>IFERROR(IF($AG87&lt;&gt;"",_xll.BDP(AH87,"cur_mkt_cap")/1000000,""),"")</f>
        <v>20773.005197999999</v>
      </c>
      <c r="AJ87" s="22">
        <f>IFERROR((COUNTIF($AI$17:$AI87,$AI87)-1)*0.0001+$AI87,"")</f>
        <v>20773.005197999999</v>
      </c>
      <c r="AK87" s="22" t="str">
        <f t="shared" si="15"/>
        <v/>
      </c>
      <c r="AO87" s="19" t="str">
        <f t="shared" si="18"/>
        <v/>
      </c>
      <c r="AQ87" s="19" t="str">
        <f>IF(AO87&lt;&gt;"",_xll.BDP(AO87,"count_index_members"),"")</f>
        <v/>
      </c>
      <c r="AR87" s="19" t="str">
        <f t="shared" si="19"/>
        <v/>
      </c>
      <c r="AS87" s="19" t="str">
        <f t="shared" si="20"/>
        <v/>
      </c>
      <c r="AT87" s="19" t="str">
        <f>IFERROR(IF(AR87&lt;&gt;"",(COUNTIF($AQ$17:$AQ87,$AQ87)-1)*0.0001+$AQ87,""),"")</f>
        <v/>
      </c>
      <c r="AU87" s="19" t="str">
        <f t="shared" si="21"/>
        <v/>
      </c>
      <c r="AV87" s="19"/>
    </row>
    <row r="88" spans="3:48">
      <c r="C88" s="7" t="str">
        <f t="shared" si="11"/>
        <v/>
      </c>
      <c r="E88" s="7" t="str">
        <f t="shared" si="16"/>
        <v/>
      </c>
      <c r="F88" s="34" t="str">
        <f>IF(E88&lt;&gt;"",_xll.BDP(E88,"short_name"),"")</f>
        <v/>
      </c>
      <c r="AC88" s="19">
        <f t="shared" si="17"/>
        <v>72</v>
      </c>
      <c r="AD88" s="19" t="str">
        <f t="shared" si="12"/>
        <v/>
      </c>
      <c r="AE88" s="19" t="str">
        <f t="shared" si="13"/>
        <v/>
      </c>
      <c r="AG88" s="19" t="s">
        <v>116</v>
      </c>
      <c r="AH88" s="19" t="str">
        <f t="shared" si="14"/>
        <v>1899 JT Equity</v>
      </c>
      <c r="AI88" s="21">
        <f>IFERROR(IF($AG88&lt;&gt;"",_xll.BDP(AH88,"cur_mkt_cap")/1000000,""),"")</f>
        <v>46783.119836999998</v>
      </c>
      <c r="AJ88" s="22">
        <f>IFERROR((COUNTIF($AI$17:$AI88,$AI88)-1)*0.0001+$AI88,"")</f>
        <v>46783.119836999998</v>
      </c>
      <c r="AK88" s="22" t="str">
        <f t="shared" si="15"/>
        <v/>
      </c>
      <c r="AO88" s="19" t="str">
        <f t="shared" si="18"/>
        <v/>
      </c>
      <c r="AQ88" s="19" t="str">
        <f>IF(AO88&lt;&gt;"",_xll.BDP(AO88,"count_index_members"),"")</f>
        <v/>
      </c>
      <c r="AR88" s="19" t="str">
        <f t="shared" si="19"/>
        <v/>
      </c>
      <c r="AS88" s="19" t="str">
        <f t="shared" si="20"/>
        <v/>
      </c>
      <c r="AT88" s="19" t="str">
        <f>IFERROR(IF(AR88&lt;&gt;"",(COUNTIF($AQ$17:$AQ88,$AQ88)-1)*0.0001+$AQ88,""),"")</f>
        <v/>
      </c>
      <c r="AU88" s="19" t="str">
        <f t="shared" si="21"/>
        <v/>
      </c>
      <c r="AV88" s="19"/>
    </row>
    <row r="89" spans="3:48">
      <c r="C89" s="7" t="str">
        <f t="shared" si="11"/>
        <v/>
      </c>
      <c r="E89" s="7" t="str">
        <f t="shared" si="16"/>
        <v/>
      </c>
      <c r="F89" s="34" t="str">
        <f>IF(E89&lt;&gt;"",_xll.BDP(E89,"short_name"),"")</f>
        <v/>
      </c>
      <c r="AC89" s="19">
        <f t="shared" si="17"/>
        <v>73</v>
      </c>
      <c r="AD89" s="19" t="str">
        <f t="shared" si="12"/>
        <v/>
      </c>
      <c r="AE89" s="19" t="str">
        <f t="shared" si="13"/>
        <v/>
      </c>
      <c r="AG89" s="19" t="s">
        <v>117</v>
      </c>
      <c r="AH89" s="19" t="str">
        <f t="shared" si="14"/>
        <v>1909 JT Equity</v>
      </c>
      <c r="AI89" s="21">
        <f>IFERROR(IF($AG89&lt;&gt;"",_xll.BDP(AH89,"cur_mkt_cap")/1000000,""),"")</f>
        <v>8277.0383299999994</v>
      </c>
      <c r="AJ89" s="22">
        <f>IFERROR((COUNTIF($AI$17:$AI89,$AI89)-1)*0.0001+$AI89,"")</f>
        <v>8277.0383299999994</v>
      </c>
      <c r="AK89" s="22" t="str">
        <f t="shared" si="15"/>
        <v/>
      </c>
      <c r="AO89" s="19" t="str">
        <f t="shared" si="18"/>
        <v/>
      </c>
      <c r="AQ89" s="19" t="str">
        <f>IF(AO89&lt;&gt;"",_xll.BDP(AO89,"count_index_members"),"")</f>
        <v/>
      </c>
      <c r="AR89" s="19" t="str">
        <f t="shared" si="19"/>
        <v/>
      </c>
      <c r="AS89" s="19" t="str">
        <f t="shared" si="20"/>
        <v/>
      </c>
      <c r="AT89" s="19" t="str">
        <f>IFERROR(IF(AR89&lt;&gt;"",(COUNTIF($AQ$17:$AQ89,$AQ89)-1)*0.0001+$AQ89,""),"")</f>
        <v/>
      </c>
      <c r="AU89" s="19" t="str">
        <f t="shared" si="21"/>
        <v/>
      </c>
      <c r="AV89" s="19"/>
    </row>
    <row r="90" spans="3:48">
      <c r="C90" s="7" t="str">
        <f t="shared" si="11"/>
        <v/>
      </c>
      <c r="E90" s="7" t="str">
        <f t="shared" si="16"/>
        <v/>
      </c>
      <c r="F90" s="34" t="str">
        <f>IF(E90&lt;&gt;"",_xll.BDP(E90,"short_name"),"")</f>
        <v/>
      </c>
      <c r="AC90" s="19">
        <f t="shared" si="17"/>
        <v>74</v>
      </c>
      <c r="AD90" s="19" t="str">
        <f t="shared" si="12"/>
        <v/>
      </c>
      <c r="AE90" s="19" t="str">
        <f t="shared" si="13"/>
        <v/>
      </c>
      <c r="AG90" s="19" t="s">
        <v>118</v>
      </c>
      <c r="AH90" s="19" t="str">
        <f t="shared" si="14"/>
        <v>1911 JT Equity</v>
      </c>
      <c r="AI90" s="21">
        <f>IFERROR(IF($AG90&lt;&gt;"",_xll.BDP(AH90,"cur_mkt_cap")/1000000,""),"")</f>
        <v>285098.25407299999</v>
      </c>
      <c r="AJ90" s="22">
        <f>IFERROR((COUNTIF($AI$17:$AI90,$AI90)-1)*0.0001+$AI90,"")</f>
        <v>285098.25407299999</v>
      </c>
      <c r="AK90" s="22" t="str">
        <f t="shared" si="15"/>
        <v/>
      </c>
      <c r="AO90" s="19" t="str">
        <f t="shared" si="18"/>
        <v/>
      </c>
      <c r="AQ90" s="19" t="str">
        <f>IF(AO90&lt;&gt;"",_xll.BDP(AO90,"count_index_members"),"")</f>
        <v/>
      </c>
      <c r="AR90" s="19" t="str">
        <f t="shared" si="19"/>
        <v/>
      </c>
      <c r="AS90" s="19" t="str">
        <f t="shared" si="20"/>
        <v/>
      </c>
      <c r="AT90" s="19" t="str">
        <f>IFERROR(IF(AR90&lt;&gt;"",(COUNTIF($AQ$17:$AQ90,$AQ90)-1)*0.0001+$AQ90,""),"")</f>
        <v/>
      </c>
      <c r="AU90" s="19" t="str">
        <f t="shared" si="21"/>
        <v/>
      </c>
      <c r="AV90" s="19"/>
    </row>
    <row r="91" spans="3:48">
      <c r="C91" s="7" t="str">
        <f t="shared" si="11"/>
        <v/>
      </c>
      <c r="E91" s="7" t="str">
        <f t="shared" si="16"/>
        <v/>
      </c>
      <c r="F91" s="34" t="str">
        <f>IF(E91&lt;&gt;"",_xll.BDP(E91,"short_name"),"")</f>
        <v/>
      </c>
      <c r="AC91" s="19">
        <f t="shared" si="17"/>
        <v>75</v>
      </c>
      <c r="AD91" s="19" t="str">
        <f t="shared" si="12"/>
        <v/>
      </c>
      <c r="AE91" s="19" t="str">
        <f t="shared" si="13"/>
        <v/>
      </c>
      <c r="AG91" s="19" t="s">
        <v>119</v>
      </c>
      <c r="AH91" s="19" t="str">
        <f t="shared" si="14"/>
        <v>1914 JT Equity</v>
      </c>
      <c r="AI91" s="21">
        <f>IFERROR(IF($AG91&lt;&gt;"",_xll.BDP(AH91,"cur_mkt_cap")/1000000,""),"")</f>
        <v>11073.857599999999</v>
      </c>
      <c r="AJ91" s="22">
        <f>IFERROR((COUNTIF($AI$17:$AI91,$AI91)-1)*0.0001+$AI91,"")</f>
        <v>11073.857599999999</v>
      </c>
      <c r="AK91" s="22" t="str">
        <f t="shared" si="15"/>
        <v/>
      </c>
      <c r="AO91" s="19" t="str">
        <f t="shared" si="18"/>
        <v/>
      </c>
      <c r="AQ91" s="19" t="str">
        <f>IF(AO91&lt;&gt;"",_xll.BDP(AO91,"count_index_members"),"")</f>
        <v/>
      </c>
      <c r="AR91" s="19" t="str">
        <f t="shared" si="19"/>
        <v/>
      </c>
      <c r="AS91" s="19" t="str">
        <f t="shared" si="20"/>
        <v/>
      </c>
      <c r="AT91" s="19" t="str">
        <f>IFERROR(IF(AR91&lt;&gt;"",(COUNTIF($AQ$17:$AQ91,$AQ91)-1)*0.0001+$AQ91,""),"")</f>
        <v/>
      </c>
      <c r="AU91" s="19" t="str">
        <f t="shared" si="21"/>
        <v/>
      </c>
      <c r="AV91" s="19"/>
    </row>
    <row r="92" spans="3:48">
      <c r="C92" s="7" t="str">
        <f t="shared" si="11"/>
        <v/>
      </c>
      <c r="E92" s="7" t="str">
        <f t="shared" si="16"/>
        <v/>
      </c>
      <c r="F92" s="34" t="str">
        <f>IF(E92&lt;&gt;"",_xll.BDP(E92,"short_name"),"")</f>
        <v/>
      </c>
      <c r="AC92" s="19">
        <f t="shared" si="17"/>
        <v>76</v>
      </c>
      <c r="AD92" s="19" t="str">
        <f t="shared" si="12"/>
        <v/>
      </c>
      <c r="AE92" s="19" t="str">
        <f t="shared" si="13"/>
        <v/>
      </c>
      <c r="AG92" s="19" t="s">
        <v>120</v>
      </c>
      <c r="AH92" s="19" t="str">
        <f t="shared" si="14"/>
        <v>1916 JT Equity</v>
      </c>
      <c r="AI92" s="21">
        <f>IFERROR(IF($AG92&lt;&gt;"",_xll.BDP(AH92,"cur_mkt_cap")/1000000,""),"")</f>
        <v>39112.242400000003</v>
      </c>
      <c r="AJ92" s="22">
        <f>IFERROR((COUNTIF($AI$17:$AI92,$AI92)-1)*0.0001+$AI92,"")</f>
        <v>39112.242400000003</v>
      </c>
      <c r="AK92" s="22" t="str">
        <f t="shared" si="15"/>
        <v/>
      </c>
      <c r="AO92" s="19" t="str">
        <f t="shared" si="18"/>
        <v/>
      </c>
      <c r="AQ92" s="19" t="str">
        <f>IF(AO92&lt;&gt;"",_xll.BDP(AO92,"count_index_members"),"")</f>
        <v/>
      </c>
      <c r="AR92" s="19" t="str">
        <f t="shared" si="19"/>
        <v/>
      </c>
      <c r="AS92" s="19" t="str">
        <f t="shared" si="20"/>
        <v/>
      </c>
      <c r="AT92" s="19" t="str">
        <f>IFERROR(IF(AR92&lt;&gt;"",(COUNTIF($AQ$17:$AQ92,$AQ92)-1)*0.0001+$AQ92,""),"")</f>
        <v/>
      </c>
      <c r="AU92" s="19" t="str">
        <f t="shared" si="21"/>
        <v/>
      </c>
      <c r="AV92" s="19"/>
    </row>
    <row r="93" spans="3:48">
      <c r="C93" s="7" t="str">
        <f t="shared" si="11"/>
        <v/>
      </c>
      <c r="E93" s="7" t="str">
        <f t="shared" si="16"/>
        <v/>
      </c>
      <c r="F93" s="34" t="str">
        <f>IF(E93&lt;&gt;"",_xll.BDP(E93,"short_name"),"")</f>
        <v/>
      </c>
      <c r="AC93" s="19">
        <f t="shared" si="17"/>
        <v>77</v>
      </c>
      <c r="AD93" s="19" t="str">
        <f t="shared" si="12"/>
        <v/>
      </c>
      <c r="AE93" s="19" t="str">
        <f t="shared" si="13"/>
        <v/>
      </c>
      <c r="AG93" s="19" t="s">
        <v>121</v>
      </c>
      <c r="AH93" s="19" t="str">
        <f t="shared" si="14"/>
        <v>1919 JT Equity</v>
      </c>
      <c r="AI93" s="21">
        <f>IFERROR(IF($AG93&lt;&gt;"",_xll.BDP(AH93,"cur_mkt_cap")/1000000,""),"")</f>
        <v>16117.436535999999</v>
      </c>
      <c r="AJ93" s="22">
        <f>IFERROR((COUNTIF($AI$17:$AI93,$AI93)-1)*0.0001+$AI93,"")</f>
        <v>16117.436535999999</v>
      </c>
      <c r="AK93" s="22" t="str">
        <f t="shared" si="15"/>
        <v/>
      </c>
      <c r="AO93" s="19" t="str">
        <f t="shared" si="18"/>
        <v/>
      </c>
      <c r="AQ93" s="19" t="str">
        <f>IF(AO93&lt;&gt;"",_xll.BDP(AO93,"count_index_members"),"")</f>
        <v/>
      </c>
      <c r="AR93" s="19" t="str">
        <f t="shared" si="19"/>
        <v/>
      </c>
      <c r="AS93" s="19" t="str">
        <f t="shared" si="20"/>
        <v/>
      </c>
      <c r="AT93" s="19" t="str">
        <f>IFERROR(IF(AR93&lt;&gt;"",(COUNTIF($AQ$17:$AQ93,$AQ93)-1)*0.0001+$AQ93,""),"")</f>
        <v/>
      </c>
      <c r="AU93" s="19" t="str">
        <f t="shared" si="21"/>
        <v/>
      </c>
      <c r="AV93" s="19"/>
    </row>
    <row r="94" spans="3:48">
      <c r="C94" s="7" t="str">
        <f t="shared" si="11"/>
        <v/>
      </c>
      <c r="E94" s="7" t="str">
        <f t="shared" si="16"/>
        <v/>
      </c>
      <c r="F94" s="34" t="str">
        <f>IF(E94&lt;&gt;"",_xll.BDP(E94,"short_name"),"")</f>
        <v/>
      </c>
      <c r="AC94" s="19">
        <f t="shared" si="17"/>
        <v>78</v>
      </c>
      <c r="AD94" s="19" t="str">
        <f t="shared" si="12"/>
        <v/>
      </c>
      <c r="AE94" s="19" t="str">
        <f t="shared" si="13"/>
        <v/>
      </c>
      <c r="AG94" s="19" t="s">
        <v>122</v>
      </c>
      <c r="AH94" s="19" t="str">
        <f t="shared" si="14"/>
        <v>1921 JT Equity</v>
      </c>
      <c r="AI94" s="21">
        <f>IFERROR(IF($AG94&lt;&gt;"",_xll.BDP(AH94,"cur_mkt_cap")/1000000,""),"")</f>
        <v>14633.933514</v>
      </c>
      <c r="AJ94" s="22">
        <f>IFERROR((COUNTIF($AI$17:$AI94,$AI94)-1)*0.0001+$AI94,"")</f>
        <v>14633.933514</v>
      </c>
      <c r="AK94" s="22" t="str">
        <f t="shared" si="15"/>
        <v/>
      </c>
      <c r="AO94" s="19" t="str">
        <f t="shared" si="18"/>
        <v/>
      </c>
      <c r="AQ94" s="19" t="str">
        <f>IF(AO94&lt;&gt;"",_xll.BDP(AO94,"count_index_members"),"")</f>
        <v/>
      </c>
      <c r="AR94" s="19" t="str">
        <f t="shared" si="19"/>
        <v/>
      </c>
      <c r="AS94" s="19" t="str">
        <f t="shared" si="20"/>
        <v/>
      </c>
      <c r="AT94" s="19" t="str">
        <f>IFERROR(IF(AR94&lt;&gt;"",(COUNTIF($AQ$17:$AQ94,$AQ94)-1)*0.0001+$AQ94,""),"")</f>
        <v/>
      </c>
      <c r="AU94" s="19" t="str">
        <f t="shared" si="21"/>
        <v/>
      </c>
      <c r="AV94" s="19"/>
    </row>
    <row r="95" spans="3:48">
      <c r="C95" s="7" t="str">
        <f t="shared" si="11"/>
        <v/>
      </c>
      <c r="E95" s="7" t="str">
        <f t="shared" si="16"/>
        <v/>
      </c>
      <c r="F95" s="34" t="str">
        <f>IF(E95&lt;&gt;"",_xll.BDP(E95,"short_name"),"")</f>
        <v/>
      </c>
      <c r="AC95" s="19">
        <f t="shared" si="17"/>
        <v>79</v>
      </c>
      <c r="AD95" s="19" t="str">
        <f t="shared" si="12"/>
        <v/>
      </c>
      <c r="AE95" s="19" t="str">
        <f t="shared" si="13"/>
        <v/>
      </c>
      <c r="AG95" s="19" t="s">
        <v>123</v>
      </c>
      <c r="AH95" s="19" t="str">
        <f t="shared" si="14"/>
        <v>1924 JT Equity</v>
      </c>
      <c r="AI95" s="21">
        <f>IFERROR(IF($AG95&lt;&gt;"",_xll.BDP(AH95,"cur_mkt_cap")/1000000,""),"")</f>
        <v>176991.70965</v>
      </c>
      <c r="AJ95" s="22">
        <f>IFERROR((COUNTIF($AI$17:$AI95,$AI95)-1)*0.0001+$AI95,"")</f>
        <v>176991.70965</v>
      </c>
      <c r="AK95" s="22" t="str">
        <f t="shared" si="15"/>
        <v/>
      </c>
      <c r="AO95" s="19" t="str">
        <f t="shared" si="18"/>
        <v/>
      </c>
      <c r="AQ95" s="19" t="str">
        <f>IF(AO95&lt;&gt;"",_xll.BDP(AO95,"count_index_members"),"")</f>
        <v/>
      </c>
      <c r="AR95" s="19" t="str">
        <f t="shared" si="19"/>
        <v/>
      </c>
      <c r="AS95" s="19" t="str">
        <f t="shared" si="20"/>
        <v/>
      </c>
      <c r="AT95" s="19" t="str">
        <f>IFERROR(IF(AR95&lt;&gt;"",(COUNTIF($AQ$17:$AQ95,$AQ95)-1)*0.0001+$AQ95,""),"")</f>
        <v/>
      </c>
      <c r="AU95" s="19" t="str">
        <f t="shared" si="21"/>
        <v/>
      </c>
      <c r="AV95" s="19"/>
    </row>
    <row r="96" spans="3:48">
      <c r="C96" s="7" t="str">
        <f t="shared" si="11"/>
        <v/>
      </c>
      <c r="E96" s="7" t="str">
        <f t="shared" si="16"/>
        <v/>
      </c>
      <c r="F96" s="34" t="str">
        <f>IF(E96&lt;&gt;"",_xll.BDP(E96,"short_name"),"")</f>
        <v/>
      </c>
      <c r="AC96" s="19">
        <f t="shared" si="17"/>
        <v>80</v>
      </c>
      <c r="AD96" s="19">
        <f t="shared" si="12"/>
        <v>19</v>
      </c>
      <c r="AE96" s="19" t="str">
        <f t="shared" si="13"/>
        <v/>
      </c>
      <c r="AG96" s="19" t="s">
        <v>124</v>
      </c>
      <c r="AH96" s="19" t="str">
        <f t="shared" si="14"/>
        <v>1925 JT Equity</v>
      </c>
      <c r="AI96" s="21">
        <f>IFERROR(IF($AG96&lt;&gt;"",_xll.BDP(AH96,"cur_mkt_cap")/1000000,""),"")</f>
        <v>2053346.14781</v>
      </c>
      <c r="AJ96" s="22">
        <f>IFERROR((COUNTIF($AI$17:$AI96,$AI96)-1)*0.0001+$AI96,"")</f>
        <v>2053346.14781</v>
      </c>
      <c r="AK96" s="22">
        <f t="shared" si="15"/>
        <v>2053346.14781</v>
      </c>
      <c r="AO96" s="19" t="str">
        <f t="shared" si="18"/>
        <v/>
      </c>
      <c r="AQ96" s="19" t="str">
        <f>IF(AO96&lt;&gt;"",_xll.BDP(AO96,"count_index_members"),"")</f>
        <v/>
      </c>
      <c r="AR96" s="19" t="str">
        <f t="shared" si="19"/>
        <v/>
      </c>
      <c r="AS96" s="19" t="str">
        <f t="shared" si="20"/>
        <v/>
      </c>
      <c r="AT96" s="19" t="str">
        <f>IFERROR(IF(AR96&lt;&gt;"",(COUNTIF($AQ$17:$AQ96,$AQ96)-1)*0.0001+$AQ96,""),"")</f>
        <v/>
      </c>
      <c r="AU96" s="19" t="str">
        <f t="shared" si="21"/>
        <v/>
      </c>
      <c r="AV96" s="19"/>
    </row>
    <row r="97" spans="3:48">
      <c r="C97" s="7" t="str">
        <f t="shared" si="11"/>
        <v/>
      </c>
      <c r="E97" s="7" t="str">
        <f t="shared" si="16"/>
        <v/>
      </c>
      <c r="F97" s="34" t="str">
        <f>IF(E97&lt;&gt;"",_xll.BDP(E97,"short_name"),"")</f>
        <v/>
      </c>
      <c r="AC97" s="19">
        <f t="shared" si="17"/>
        <v>81</v>
      </c>
      <c r="AD97" s="19" t="str">
        <f t="shared" si="12"/>
        <v/>
      </c>
      <c r="AE97" s="19" t="str">
        <f t="shared" si="13"/>
        <v/>
      </c>
      <c r="AG97" s="19" t="s">
        <v>125</v>
      </c>
      <c r="AH97" s="19" t="str">
        <f t="shared" si="14"/>
        <v>1926 JT Equity</v>
      </c>
      <c r="AI97" s="21">
        <f>IFERROR(IF($AG97&lt;&gt;"",_xll.BDP(AH97,"cur_mkt_cap")/1000000,""),"")</f>
        <v>67342.184250000006</v>
      </c>
      <c r="AJ97" s="22">
        <f>IFERROR((COUNTIF($AI$17:$AI97,$AI97)-1)*0.0001+$AI97,"")</f>
        <v>67342.184250000006</v>
      </c>
      <c r="AK97" s="22" t="str">
        <f t="shared" si="15"/>
        <v/>
      </c>
      <c r="AO97" s="19" t="str">
        <f t="shared" si="18"/>
        <v/>
      </c>
      <c r="AQ97" s="19" t="str">
        <f>IF(AO97&lt;&gt;"",_xll.BDP(AO97,"count_index_members"),"")</f>
        <v/>
      </c>
      <c r="AR97" s="19" t="str">
        <f t="shared" si="19"/>
        <v/>
      </c>
      <c r="AS97" s="19" t="str">
        <f t="shared" si="20"/>
        <v/>
      </c>
      <c r="AT97" s="19" t="str">
        <f>IFERROR(IF(AR97&lt;&gt;"",(COUNTIF($AQ$17:$AQ97,$AQ97)-1)*0.0001+$AQ97,""),"")</f>
        <v/>
      </c>
      <c r="AU97" s="19" t="str">
        <f t="shared" si="21"/>
        <v/>
      </c>
      <c r="AV97" s="19"/>
    </row>
    <row r="98" spans="3:48">
      <c r="C98" s="7" t="str">
        <f t="shared" si="11"/>
        <v/>
      </c>
      <c r="E98" s="7" t="str">
        <f t="shared" si="16"/>
        <v/>
      </c>
      <c r="F98" s="34" t="str">
        <f>IF(E98&lt;&gt;"",_xll.BDP(E98,"short_name"),"")</f>
        <v/>
      </c>
      <c r="AC98" s="19">
        <f t="shared" si="17"/>
        <v>82</v>
      </c>
      <c r="AD98" s="19">
        <f t="shared" si="12"/>
        <v>41</v>
      </c>
      <c r="AE98" s="19" t="str">
        <f t="shared" si="13"/>
        <v/>
      </c>
      <c r="AG98" s="19" t="s">
        <v>126</v>
      </c>
      <c r="AH98" s="19" t="str">
        <f t="shared" si="14"/>
        <v>1928 JT Equity</v>
      </c>
      <c r="AI98" s="21">
        <f>IFERROR(IF($AG98&lt;&gt;"",_xll.BDP(AH98,"cur_mkt_cap")/1000000,""),"")</f>
        <v>1279204.447465</v>
      </c>
      <c r="AJ98" s="22">
        <f>IFERROR((COUNTIF($AI$17:$AI98,$AI98)-1)*0.0001+$AI98,"")</f>
        <v>1279204.447465</v>
      </c>
      <c r="AK98" s="22">
        <f t="shared" si="15"/>
        <v>1279204.447465</v>
      </c>
      <c r="AO98" s="19" t="str">
        <f t="shared" si="18"/>
        <v/>
      </c>
      <c r="AQ98" s="19" t="str">
        <f>IF(AO98&lt;&gt;"",_xll.BDP(AO98,"count_index_members"),"")</f>
        <v/>
      </c>
      <c r="AR98" s="19" t="str">
        <f t="shared" si="19"/>
        <v/>
      </c>
      <c r="AS98" s="19" t="str">
        <f t="shared" si="20"/>
        <v/>
      </c>
      <c r="AT98" s="19" t="str">
        <f>IFERROR(IF(AR98&lt;&gt;"",(COUNTIF($AQ$17:$AQ98,$AQ98)-1)*0.0001+$AQ98,""),"")</f>
        <v/>
      </c>
      <c r="AU98" s="19" t="str">
        <f t="shared" si="21"/>
        <v/>
      </c>
      <c r="AV98" s="19"/>
    </row>
    <row r="99" spans="3:48">
      <c r="C99" s="7" t="str">
        <f t="shared" si="11"/>
        <v/>
      </c>
      <c r="E99" s="7" t="str">
        <f t="shared" si="16"/>
        <v/>
      </c>
      <c r="F99" s="34" t="str">
        <f>IF(E99&lt;&gt;"",_xll.BDP(E99,"short_name"),"")</f>
        <v/>
      </c>
      <c r="AC99" s="19">
        <f t="shared" si="17"/>
        <v>83</v>
      </c>
      <c r="AD99" s="19" t="str">
        <f t="shared" si="12"/>
        <v/>
      </c>
      <c r="AE99" s="19" t="str">
        <f t="shared" si="13"/>
        <v/>
      </c>
      <c r="AG99" s="19" t="s">
        <v>127</v>
      </c>
      <c r="AH99" s="19" t="str">
        <f t="shared" si="14"/>
        <v>1929 JT Equity</v>
      </c>
      <c r="AI99" s="21">
        <f>IFERROR(IF($AG99&lt;&gt;"",_xll.BDP(AH99,"cur_mkt_cap")/1000000,""),"")</f>
        <v>19588.003786000001</v>
      </c>
      <c r="AJ99" s="22">
        <f>IFERROR((COUNTIF($AI$17:$AI99,$AI99)-1)*0.0001+$AI99,"")</f>
        <v>19588.003786000001</v>
      </c>
      <c r="AK99" s="22" t="str">
        <f t="shared" si="15"/>
        <v/>
      </c>
      <c r="AO99" s="19" t="str">
        <f t="shared" si="18"/>
        <v/>
      </c>
      <c r="AQ99" s="19" t="str">
        <f>IF(AO99&lt;&gt;"",_xll.BDP(AO99,"count_index_members"),"")</f>
        <v/>
      </c>
      <c r="AR99" s="19" t="str">
        <f t="shared" si="19"/>
        <v/>
      </c>
      <c r="AS99" s="19" t="str">
        <f t="shared" si="20"/>
        <v/>
      </c>
      <c r="AT99" s="19" t="str">
        <f>IFERROR(IF(AR99&lt;&gt;"",(COUNTIF($AQ$17:$AQ99,$AQ99)-1)*0.0001+$AQ99,""),"")</f>
        <v/>
      </c>
      <c r="AU99" s="19" t="str">
        <f t="shared" si="21"/>
        <v/>
      </c>
      <c r="AV99" s="19"/>
    </row>
    <row r="100" spans="3:48">
      <c r="C100" s="7" t="str">
        <f t="shared" si="11"/>
        <v/>
      </c>
      <c r="E100" s="7" t="str">
        <f t="shared" si="16"/>
        <v/>
      </c>
      <c r="F100" s="34" t="str">
        <f>IF(E100&lt;&gt;"",_xll.BDP(E100,"short_name"),"")</f>
        <v/>
      </c>
      <c r="AC100" s="19">
        <f t="shared" si="17"/>
        <v>84</v>
      </c>
      <c r="AD100" s="19" t="str">
        <f t="shared" si="12"/>
        <v/>
      </c>
      <c r="AE100" s="19" t="str">
        <f t="shared" si="13"/>
        <v/>
      </c>
      <c r="AG100" s="19" t="s">
        <v>128</v>
      </c>
      <c r="AH100" s="19" t="str">
        <f t="shared" si="14"/>
        <v>1930 JT Equity</v>
      </c>
      <c r="AI100" s="21">
        <f>IFERROR(IF($AG100&lt;&gt;"",_xll.BDP(AH100,"cur_mkt_cap")/1000000,""),"")</f>
        <v>21998.563833</v>
      </c>
      <c r="AJ100" s="22">
        <f>IFERROR((COUNTIF($AI$17:$AI100,$AI100)-1)*0.0001+$AI100,"")</f>
        <v>21998.563833</v>
      </c>
      <c r="AK100" s="22" t="str">
        <f t="shared" si="15"/>
        <v/>
      </c>
      <c r="AO100" s="19" t="str">
        <f t="shared" si="18"/>
        <v/>
      </c>
      <c r="AQ100" s="19" t="str">
        <f>IF(AO100&lt;&gt;"",_xll.BDP(AO100,"count_index_members"),"")</f>
        <v/>
      </c>
      <c r="AR100" s="19" t="str">
        <f t="shared" si="19"/>
        <v/>
      </c>
      <c r="AS100" s="19" t="str">
        <f t="shared" si="20"/>
        <v/>
      </c>
      <c r="AT100" s="19" t="str">
        <f>IFERROR(IF(AR100&lt;&gt;"",(COUNTIF($AQ$17:$AQ100,$AQ100)-1)*0.0001+$AQ100,""),"")</f>
        <v/>
      </c>
      <c r="AU100" s="19" t="str">
        <f t="shared" si="21"/>
        <v/>
      </c>
      <c r="AV100" s="19"/>
    </row>
    <row r="101" spans="3:48">
      <c r="C101" s="7" t="str">
        <f t="shared" si="11"/>
        <v/>
      </c>
      <c r="E101" s="7" t="str">
        <f t="shared" si="16"/>
        <v/>
      </c>
      <c r="F101" s="34" t="str">
        <f>IF(E101&lt;&gt;"",_xll.BDP(E101,"short_name"),"")</f>
        <v/>
      </c>
      <c r="AC101" s="19">
        <f t="shared" si="17"/>
        <v>85</v>
      </c>
      <c r="AD101" s="19" t="str">
        <f t="shared" si="12"/>
        <v/>
      </c>
      <c r="AE101" s="19" t="str">
        <f t="shared" si="13"/>
        <v/>
      </c>
      <c r="AG101" s="19" t="s">
        <v>129</v>
      </c>
      <c r="AH101" s="19" t="str">
        <f t="shared" si="14"/>
        <v>1934 JT Equity</v>
      </c>
      <c r="AI101" s="21">
        <f>IFERROR(IF($AG101&lt;&gt;"",_xll.BDP(AH101,"cur_mkt_cap")/1000000,""),"")</f>
        <v>65223.242986000005</v>
      </c>
      <c r="AJ101" s="22">
        <f>IFERROR((COUNTIF($AI$17:$AI101,$AI101)-1)*0.0001+$AI101,"")</f>
        <v>65223.242986000005</v>
      </c>
      <c r="AK101" s="22" t="str">
        <f t="shared" si="15"/>
        <v/>
      </c>
      <c r="AO101" s="19" t="str">
        <f t="shared" si="18"/>
        <v/>
      </c>
      <c r="AQ101" s="19" t="str">
        <f>IF(AO101&lt;&gt;"",_xll.BDP(AO101,"count_index_members"),"")</f>
        <v/>
      </c>
      <c r="AR101" s="19" t="str">
        <f t="shared" si="19"/>
        <v/>
      </c>
      <c r="AS101" s="19" t="str">
        <f t="shared" si="20"/>
        <v/>
      </c>
      <c r="AT101" s="19" t="str">
        <f>IFERROR(IF(AR101&lt;&gt;"",(COUNTIF($AQ$17:$AQ101,$AQ101)-1)*0.0001+$AQ101,""),"")</f>
        <v/>
      </c>
      <c r="AU101" s="19" t="str">
        <f t="shared" si="21"/>
        <v/>
      </c>
      <c r="AV101" s="19"/>
    </row>
    <row r="102" spans="3:48">
      <c r="C102" s="7" t="str">
        <f t="shared" si="11"/>
        <v/>
      </c>
      <c r="E102" s="7" t="str">
        <f t="shared" si="16"/>
        <v/>
      </c>
      <c r="F102" s="34" t="str">
        <f>IF(E102&lt;&gt;"",_xll.BDP(E102,"short_name"),"")</f>
        <v/>
      </c>
      <c r="AC102" s="19">
        <f t="shared" si="17"/>
        <v>86</v>
      </c>
      <c r="AD102" s="19" t="str">
        <f t="shared" si="12"/>
        <v/>
      </c>
      <c r="AE102" s="19" t="str">
        <f t="shared" si="13"/>
        <v/>
      </c>
      <c r="AG102" s="19" t="s">
        <v>130</v>
      </c>
      <c r="AH102" s="19" t="str">
        <f t="shared" si="14"/>
        <v>1937 JT Equity</v>
      </c>
      <c r="AI102" s="21">
        <f>IFERROR(IF($AG102&lt;&gt;"",_xll.BDP(AH102,"cur_mkt_cap")/1000000,""),"")</f>
        <v>10546.48272</v>
      </c>
      <c r="AJ102" s="22">
        <f>IFERROR((COUNTIF($AI$17:$AI102,$AI102)-1)*0.0001+$AI102,"")</f>
        <v>10546.48272</v>
      </c>
      <c r="AK102" s="22" t="str">
        <f t="shared" si="15"/>
        <v/>
      </c>
      <c r="AO102" s="19" t="str">
        <f t="shared" si="18"/>
        <v/>
      </c>
      <c r="AQ102" s="19" t="str">
        <f>IF(AO102&lt;&gt;"",_xll.BDP(AO102,"count_index_members"),"")</f>
        <v/>
      </c>
      <c r="AR102" s="19" t="str">
        <f t="shared" si="19"/>
        <v/>
      </c>
      <c r="AS102" s="19" t="str">
        <f t="shared" si="20"/>
        <v/>
      </c>
      <c r="AT102" s="19" t="str">
        <f>IFERROR(IF(AR102&lt;&gt;"",(COUNTIF($AQ$17:$AQ102,$AQ102)-1)*0.0001+$AQ102,""),"")</f>
        <v/>
      </c>
      <c r="AU102" s="19" t="str">
        <f t="shared" si="21"/>
        <v/>
      </c>
      <c r="AV102" s="19"/>
    </row>
    <row r="103" spans="3:48">
      <c r="C103" s="7" t="str">
        <f t="shared" si="11"/>
        <v/>
      </c>
      <c r="E103" s="7" t="str">
        <f t="shared" si="16"/>
        <v/>
      </c>
      <c r="F103" s="34" t="str">
        <f>IF(E103&lt;&gt;"",_xll.BDP(E103,"short_name"),"")</f>
        <v/>
      </c>
      <c r="AC103" s="19">
        <f t="shared" si="17"/>
        <v>87</v>
      </c>
      <c r="AD103" s="19" t="str">
        <f t="shared" si="12"/>
        <v/>
      </c>
      <c r="AE103" s="19" t="str">
        <f t="shared" si="13"/>
        <v/>
      </c>
      <c r="AG103" s="19" t="s">
        <v>131</v>
      </c>
      <c r="AH103" s="19" t="str">
        <f t="shared" si="14"/>
        <v>1939 JT Equity</v>
      </c>
      <c r="AI103" s="21">
        <f>IFERROR(IF($AG103&lt;&gt;"",_xll.BDP(AH103,"cur_mkt_cap")/1000000,""),"")</f>
        <v>17190.159524999999</v>
      </c>
      <c r="AJ103" s="22">
        <f>IFERROR((COUNTIF($AI$17:$AI103,$AI103)-1)*0.0001+$AI103,"")</f>
        <v>17190.159524999999</v>
      </c>
      <c r="AK103" s="22" t="str">
        <f t="shared" si="15"/>
        <v/>
      </c>
      <c r="AO103" s="19" t="str">
        <f t="shared" si="18"/>
        <v/>
      </c>
      <c r="AQ103" s="19" t="str">
        <f>IF(AO103&lt;&gt;"",_xll.BDP(AO103,"count_index_members"),"")</f>
        <v/>
      </c>
      <c r="AR103" s="19" t="str">
        <f t="shared" si="19"/>
        <v/>
      </c>
      <c r="AS103" s="19" t="str">
        <f t="shared" si="20"/>
        <v/>
      </c>
      <c r="AT103" s="19" t="str">
        <f>IFERROR(IF(AR103&lt;&gt;"",(COUNTIF($AQ$17:$AQ103,$AQ103)-1)*0.0001+$AQ103,""),"")</f>
        <v/>
      </c>
      <c r="AU103" s="19" t="str">
        <f t="shared" si="21"/>
        <v/>
      </c>
      <c r="AV103" s="19"/>
    </row>
    <row r="104" spans="3:48">
      <c r="C104" s="7" t="str">
        <f t="shared" si="11"/>
        <v/>
      </c>
      <c r="E104" s="7" t="str">
        <f t="shared" si="16"/>
        <v/>
      </c>
      <c r="F104" s="34" t="str">
        <f>IF(E104&lt;&gt;"",_xll.BDP(E104,"short_name"),"")</f>
        <v/>
      </c>
      <c r="AC104" s="19">
        <f t="shared" si="17"/>
        <v>88</v>
      </c>
      <c r="AD104" s="19" t="str">
        <f t="shared" si="12"/>
        <v/>
      </c>
      <c r="AE104" s="19" t="str">
        <f t="shared" si="13"/>
        <v/>
      </c>
      <c r="AG104" s="19" t="s">
        <v>132</v>
      </c>
      <c r="AH104" s="19" t="str">
        <f t="shared" si="14"/>
        <v>1941 JT Equity</v>
      </c>
      <c r="AI104" s="21">
        <f>IFERROR(IF($AG104&lt;&gt;"",_xll.BDP(AH104,"cur_mkt_cap")/1000000,""),"")</f>
        <v>153465.40365199998</v>
      </c>
      <c r="AJ104" s="22">
        <f>IFERROR((COUNTIF($AI$17:$AI104,$AI104)-1)*0.0001+$AI104,"")</f>
        <v>153465.40365199998</v>
      </c>
      <c r="AK104" s="22" t="str">
        <f t="shared" si="15"/>
        <v/>
      </c>
      <c r="AO104" s="19" t="str">
        <f t="shared" si="18"/>
        <v/>
      </c>
      <c r="AQ104" s="19" t="str">
        <f>IF(AO104&lt;&gt;"",_xll.BDP(AO104,"count_index_members"),"")</f>
        <v/>
      </c>
      <c r="AR104" s="19" t="str">
        <f t="shared" si="19"/>
        <v/>
      </c>
      <c r="AS104" s="19" t="str">
        <f t="shared" si="20"/>
        <v/>
      </c>
      <c r="AT104" s="19" t="str">
        <f>IFERROR(IF(AR104&lt;&gt;"",(COUNTIF($AQ$17:$AQ104,$AQ104)-1)*0.0001+$AQ104,""),"")</f>
        <v/>
      </c>
      <c r="AU104" s="19" t="str">
        <f t="shared" si="21"/>
        <v/>
      </c>
      <c r="AV104" s="19"/>
    </row>
    <row r="105" spans="3:48">
      <c r="C105" s="7" t="str">
        <f t="shared" si="11"/>
        <v/>
      </c>
      <c r="E105" s="7" t="str">
        <f t="shared" si="16"/>
        <v/>
      </c>
      <c r="F105" s="34" t="str">
        <f>IF(E105&lt;&gt;"",_xll.BDP(E105,"short_name"),"")</f>
        <v/>
      </c>
      <c r="AC105" s="19">
        <f t="shared" si="17"/>
        <v>89</v>
      </c>
      <c r="AD105" s="19" t="str">
        <f t="shared" si="12"/>
        <v/>
      </c>
      <c r="AE105" s="19" t="str">
        <f t="shared" si="13"/>
        <v/>
      </c>
      <c r="AG105" s="19" t="s">
        <v>133</v>
      </c>
      <c r="AH105" s="19" t="str">
        <f t="shared" si="14"/>
        <v>1942 JT Equity</v>
      </c>
      <c r="AI105" s="21">
        <f>IFERROR(IF($AG105&lt;&gt;"",_xll.BDP(AH105,"cur_mkt_cap")/1000000,""),"")</f>
        <v>187428.25259400002</v>
      </c>
      <c r="AJ105" s="22">
        <f>IFERROR((COUNTIF($AI$17:$AI105,$AI105)-1)*0.0001+$AI105,"")</f>
        <v>187428.25259400002</v>
      </c>
      <c r="AK105" s="22" t="str">
        <f t="shared" si="15"/>
        <v/>
      </c>
      <c r="AO105" s="19" t="str">
        <f t="shared" si="18"/>
        <v/>
      </c>
      <c r="AQ105" s="19" t="str">
        <f>IF(AO105&lt;&gt;"",_xll.BDP(AO105,"count_index_members"),"")</f>
        <v/>
      </c>
      <c r="AR105" s="19" t="str">
        <f t="shared" si="19"/>
        <v/>
      </c>
      <c r="AS105" s="19" t="str">
        <f t="shared" si="20"/>
        <v/>
      </c>
      <c r="AT105" s="19" t="str">
        <f>IFERROR(IF(AR105&lt;&gt;"",(COUNTIF($AQ$17:$AQ105,$AQ105)-1)*0.0001+$AQ105,""),"")</f>
        <v/>
      </c>
      <c r="AU105" s="19" t="str">
        <f t="shared" si="21"/>
        <v/>
      </c>
      <c r="AV105" s="19"/>
    </row>
    <row r="106" spans="3:48">
      <c r="C106" s="7" t="str">
        <f t="shared" si="11"/>
        <v/>
      </c>
      <c r="E106" s="7" t="str">
        <f t="shared" si="16"/>
        <v/>
      </c>
      <c r="F106" s="34" t="str">
        <f>IF(E106&lt;&gt;"",_xll.BDP(E106,"short_name"),"")</f>
        <v/>
      </c>
      <c r="AC106" s="19">
        <f t="shared" si="17"/>
        <v>90</v>
      </c>
      <c r="AD106" s="19" t="str">
        <f t="shared" si="12"/>
        <v/>
      </c>
      <c r="AE106" s="19" t="str">
        <f t="shared" si="13"/>
        <v/>
      </c>
      <c r="AG106" s="19" t="s">
        <v>134</v>
      </c>
      <c r="AH106" s="19" t="str">
        <f t="shared" si="14"/>
        <v>1944 JT Equity</v>
      </c>
      <c r="AI106" s="21">
        <f>IFERROR(IF($AG106&lt;&gt;"",_xll.BDP(AH106,"cur_mkt_cap")/1000000,""),"")</f>
        <v>322194.37516</v>
      </c>
      <c r="AJ106" s="22">
        <f>IFERROR((COUNTIF($AI$17:$AI106,$AI106)-1)*0.0001+$AI106,"")</f>
        <v>322194.37516</v>
      </c>
      <c r="AK106" s="22" t="str">
        <f t="shared" si="15"/>
        <v/>
      </c>
      <c r="AO106" s="19" t="str">
        <f t="shared" si="18"/>
        <v/>
      </c>
      <c r="AQ106" s="19" t="str">
        <f>IF(AO106&lt;&gt;"",_xll.BDP(AO106,"count_index_members"),"")</f>
        <v/>
      </c>
      <c r="AR106" s="19" t="str">
        <f t="shared" si="19"/>
        <v/>
      </c>
      <c r="AS106" s="19" t="str">
        <f t="shared" si="20"/>
        <v/>
      </c>
      <c r="AT106" s="19" t="str">
        <f>IFERROR(IF(AR106&lt;&gt;"",(COUNTIF($AQ$17:$AQ106,$AQ106)-1)*0.0001+$AQ106,""),"")</f>
        <v/>
      </c>
      <c r="AU106" s="19" t="str">
        <f t="shared" si="21"/>
        <v/>
      </c>
      <c r="AV106" s="19"/>
    </row>
    <row r="107" spans="3:48">
      <c r="C107" s="7" t="str">
        <f t="shared" si="11"/>
        <v/>
      </c>
      <c r="E107" s="7" t="str">
        <f t="shared" si="16"/>
        <v/>
      </c>
      <c r="F107" s="34" t="str">
        <f>IF(E107&lt;&gt;"",_xll.BDP(E107,"short_name"),"")</f>
        <v/>
      </c>
      <c r="AC107" s="19">
        <f t="shared" si="17"/>
        <v>91</v>
      </c>
      <c r="AD107" s="19" t="str">
        <f t="shared" si="12"/>
        <v/>
      </c>
      <c r="AE107" s="19" t="str">
        <f t="shared" si="13"/>
        <v/>
      </c>
      <c r="AG107" s="19" t="s">
        <v>135</v>
      </c>
      <c r="AH107" s="19" t="str">
        <f t="shared" si="14"/>
        <v>1945 JT Equity</v>
      </c>
      <c r="AI107" s="21">
        <f>IFERROR(IF($AG107&lt;&gt;"",_xll.BDP(AH107,"cur_mkt_cap")/1000000,""),"")</f>
        <v>36553.778711999999</v>
      </c>
      <c r="AJ107" s="22">
        <f>IFERROR((COUNTIF($AI$17:$AI107,$AI107)-1)*0.0001+$AI107,"")</f>
        <v>36553.778711999999</v>
      </c>
      <c r="AK107" s="22" t="str">
        <f t="shared" si="15"/>
        <v/>
      </c>
      <c r="AO107" s="19" t="str">
        <f t="shared" si="18"/>
        <v/>
      </c>
      <c r="AQ107" s="19" t="str">
        <f>IF(AO107&lt;&gt;"",_xll.BDP(AO107,"count_index_members"),"")</f>
        <v/>
      </c>
      <c r="AR107" s="19" t="str">
        <f t="shared" si="19"/>
        <v/>
      </c>
      <c r="AS107" s="19" t="str">
        <f t="shared" si="20"/>
        <v/>
      </c>
      <c r="AT107" s="19" t="str">
        <f>IFERROR(IF(AR107&lt;&gt;"",(COUNTIF($AQ$17:$AQ107,$AQ107)-1)*0.0001+$AQ107,""),"")</f>
        <v/>
      </c>
      <c r="AU107" s="19" t="str">
        <f t="shared" si="21"/>
        <v/>
      </c>
      <c r="AV107" s="19"/>
    </row>
    <row r="108" spans="3:48">
      <c r="C108" s="7" t="str">
        <f t="shared" si="11"/>
        <v/>
      </c>
      <c r="E108" s="7" t="str">
        <f t="shared" si="16"/>
        <v/>
      </c>
      <c r="F108" s="34" t="str">
        <f>IF(E108&lt;&gt;"",_xll.BDP(E108,"short_name"),"")</f>
        <v/>
      </c>
      <c r="AC108" s="19">
        <f t="shared" si="17"/>
        <v>92</v>
      </c>
      <c r="AD108" s="19" t="str">
        <f t="shared" si="12"/>
        <v/>
      </c>
      <c r="AE108" s="19" t="str">
        <f t="shared" si="13"/>
        <v/>
      </c>
      <c r="AG108" s="19" t="s">
        <v>136</v>
      </c>
      <c r="AH108" s="19" t="str">
        <f t="shared" si="14"/>
        <v>1946 JT Equity</v>
      </c>
      <c r="AI108" s="21">
        <f>IFERROR(IF($AG108&lt;&gt;"",_xll.BDP(AH108,"cur_mkt_cap")/1000000,""),"")</f>
        <v>54027.324285999995</v>
      </c>
      <c r="AJ108" s="22">
        <f>IFERROR((COUNTIF($AI$17:$AI108,$AI108)-1)*0.0001+$AI108,"")</f>
        <v>54027.324285999995</v>
      </c>
      <c r="AK108" s="22" t="str">
        <f t="shared" si="15"/>
        <v/>
      </c>
      <c r="AO108" s="19" t="str">
        <f t="shared" si="18"/>
        <v/>
      </c>
      <c r="AQ108" s="19" t="str">
        <f>IF(AO108&lt;&gt;"",_xll.BDP(AO108,"count_index_members"),"")</f>
        <v/>
      </c>
      <c r="AR108" s="19" t="str">
        <f t="shared" si="19"/>
        <v/>
      </c>
      <c r="AS108" s="19" t="str">
        <f t="shared" si="20"/>
        <v/>
      </c>
      <c r="AT108" s="19" t="str">
        <f>IFERROR(IF(AR108&lt;&gt;"",(COUNTIF($AQ$17:$AQ108,$AQ108)-1)*0.0001+$AQ108,""),"")</f>
        <v/>
      </c>
      <c r="AU108" s="19" t="str">
        <f t="shared" si="21"/>
        <v/>
      </c>
      <c r="AV108" s="19"/>
    </row>
    <row r="109" spans="3:48">
      <c r="C109" s="7" t="str">
        <f t="shared" si="11"/>
        <v/>
      </c>
      <c r="E109" s="7" t="str">
        <f t="shared" si="16"/>
        <v/>
      </c>
      <c r="F109" s="34" t="str">
        <f>IF(E109&lt;&gt;"",_xll.BDP(E109,"short_name"),"")</f>
        <v/>
      </c>
      <c r="AC109" s="19">
        <f t="shared" si="17"/>
        <v>93</v>
      </c>
      <c r="AD109" s="19" t="str">
        <f t="shared" si="12"/>
        <v/>
      </c>
      <c r="AE109" s="19" t="str">
        <f t="shared" si="13"/>
        <v/>
      </c>
      <c r="AG109" s="19" t="s">
        <v>137</v>
      </c>
      <c r="AH109" s="19" t="str">
        <f t="shared" si="14"/>
        <v>1949 JT Equity</v>
      </c>
      <c r="AI109" s="21">
        <f>IFERROR(IF($AG109&lt;&gt;"",_xll.BDP(AH109,"cur_mkt_cap")/1000000,""),"")</f>
        <v>45221.930451</v>
      </c>
      <c r="AJ109" s="22">
        <f>IFERROR((COUNTIF($AI$17:$AI109,$AI109)-1)*0.0001+$AI109,"")</f>
        <v>45221.930451</v>
      </c>
      <c r="AK109" s="22" t="str">
        <f t="shared" si="15"/>
        <v/>
      </c>
      <c r="AO109" s="19" t="str">
        <f t="shared" si="18"/>
        <v/>
      </c>
      <c r="AQ109" s="19" t="str">
        <f>IF(AO109&lt;&gt;"",_xll.BDP(AO109,"count_index_members"),"")</f>
        <v/>
      </c>
      <c r="AR109" s="19" t="str">
        <f t="shared" si="19"/>
        <v/>
      </c>
      <c r="AS109" s="19" t="str">
        <f t="shared" si="20"/>
        <v/>
      </c>
      <c r="AT109" s="19" t="str">
        <f>IFERROR(IF(AR109&lt;&gt;"",(COUNTIF($AQ$17:$AQ109,$AQ109)-1)*0.0001+$AQ109,""),"")</f>
        <v/>
      </c>
      <c r="AU109" s="19" t="str">
        <f t="shared" si="21"/>
        <v/>
      </c>
      <c r="AV109" s="19"/>
    </row>
    <row r="110" spans="3:48">
      <c r="C110" s="7" t="str">
        <f t="shared" si="11"/>
        <v/>
      </c>
      <c r="E110" s="7" t="str">
        <f t="shared" si="16"/>
        <v/>
      </c>
      <c r="F110" s="34" t="str">
        <f>IF(E110&lt;&gt;"",_xll.BDP(E110,"short_name"),"")</f>
        <v/>
      </c>
      <c r="AC110" s="19">
        <f t="shared" si="17"/>
        <v>94</v>
      </c>
      <c r="AD110" s="19" t="str">
        <f t="shared" si="12"/>
        <v/>
      </c>
      <c r="AE110" s="19" t="str">
        <f t="shared" si="13"/>
        <v/>
      </c>
      <c r="AG110" s="19" t="s">
        <v>138</v>
      </c>
      <c r="AH110" s="19" t="str">
        <f t="shared" si="14"/>
        <v>1950 JT Equity</v>
      </c>
      <c r="AI110" s="21">
        <f>IFERROR(IF($AG110&lt;&gt;"",_xll.BDP(AH110,"cur_mkt_cap")/1000000,""),"")</f>
        <v>130870.449657</v>
      </c>
      <c r="AJ110" s="22">
        <f>IFERROR((COUNTIF($AI$17:$AI110,$AI110)-1)*0.0001+$AI110,"")</f>
        <v>130870.449657</v>
      </c>
      <c r="AK110" s="22" t="str">
        <f t="shared" si="15"/>
        <v/>
      </c>
      <c r="AO110" s="19" t="str">
        <f t="shared" si="18"/>
        <v/>
      </c>
      <c r="AQ110" s="19" t="str">
        <f>IF(AO110&lt;&gt;"",_xll.BDP(AO110,"count_index_members"),"")</f>
        <v/>
      </c>
      <c r="AR110" s="19" t="str">
        <f t="shared" si="19"/>
        <v/>
      </c>
      <c r="AS110" s="19" t="str">
        <f t="shared" si="20"/>
        <v/>
      </c>
      <c r="AT110" s="19" t="str">
        <f>IFERROR(IF(AR110&lt;&gt;"",(COUNTIF($AQ$17:$AQ110,$AQ110)-1)*0.0001+$AQ110,""),"")</f>
        <v/>
      </c>
      <c r="AU110" s="19" t="str">
        <f t="shared" si="21"/>
        <v/>
      </c>
      <c r="AV110" s="19"/>
    </row>
    <row r="111" spans="3:48">
      <c r="C111" s="7" t="str">
        <f t="shared" si="11"/>
        <v/>
      </c>
      <c r="E111" s="7" t="str">
        <f t="shared" si="16"/>
        <v/>
      </c>
      <c r="F111" s="34" t="str">
        <f>IF(E111&lt;&gt;"",_xll.BDP(E111,"short_name"),"")</f>
        <v/>
      </c>
      <c r="AC111" s="19">
        <f t="shared" si="17"/>
        <v>95</v>
      </c>
      <c r="AD111" s="19" t="str">
        <f t="shared" si="12"/>
        <v/>
      </c>
      <c r="AE111" s="19" t="str">
        <f t="shared" si="13"/>
        <v/>
      </c>
      <c r="AG111" s="19" t="s">
        <v>139</v>
      </c>
      <c r="AH111" s="19" t="str">
        <f t="shared" si="14"/>
        <v>1951 JT Equity</v>
      </c>
      <c r="AI111" s="21">
        <f>IFERROR(IF($AG111&lt;&gt;"",_xll.BDP(AH111,"cur_mkt_cap")/1000000,""),"")</f>
        <v>187675.183467</v>
      </c>
      <c r="AJ111" s="22">
        <f>IFERROR((COUNTIF($AI$17:$AI111,$AI111)-1)*0.0001+$AI111,"")</f>
        <v>187675.183467</v>
      </c>
      <c r="AK111" s="22" t="str">
        <f t="shared" si="15"/>
        <v/>
      </c>
      <c r="AO111" s="19" t="str">
        <f t="shared" si="18"/>
        <v/>
      </c>
      <c r="AQ111" s="19" t="str">
        <f>IF(AO111&lt;&gt;"",_xll.BDP(AO111,"count_index_members"),"")</f>
        <v/>
      </c>
      <c r="AR111" s="19" t="str">
        <f t="shared" si="19"/>
        <v/>
      </c>
      <c r="AS111" s="19" t="str">
        <f t="shared" si="20"/>
        <v/>
      </c>
      <c r="AT111" s="19" t="str">
        <f>IFERROR(IF(AR111&lt;&gt;"",(COUNTIF($AQ$17:$AQ111,$AQ111)-1)*0.0001+$AQ111,""),"")</f>
        <v/>
      </c>
      <c r="AU111" s="19" t="str">
        <f t="shared" si="21"/>
        <v/>
      </c>
      <c r="AV111" s="19"/>
    </row>
    <row r="112" spans="3:48">
      <c r="C112" s="7" t="str">
        <f t="shared" si="11"/>
        <v/>
      </c>
      <c r="E112" s="7" t="str">
        <f t="shared" si="16"/>
        <v/>
      </c>
      <c r="F112" s="34" t="str">
        <f>IF(E112&lt;&gt;"",_xll.BDP(E112,"short_name"),"")</f>
        <v/>
      </c>
      <c r="AC112" s="19">
        <f t="shared" si="17"/>
        <v>96</v>
      </c>
      <c r="AD112" s="19" t="str">
        <f t="shared" si="12"/>
        <v/>
      </c>
      <c r="AE112" s="19" t="str">
        <f t="shared" si="13"/>
        <v/>
      </c>
      <c r="AG112" s="19" t="s">
        <v>140</v>
      </c>
      <c r="AH112" s="19" t="str">
        <f t="shared" si="14"/>
        <v>1952 JT Equity</v>
      </c>
      <c r="AI112" s="21">
        <f>IFERROR(IF($AG112&lt;&gt;"",_xll.BDP(AH112,"cur_mkt_cap")/1000000,""),"")</f>
        <v>34459.672675000002</v>
      </c>
      <c r="AJ112" s="22">
        <f>IFERROR((COUNTIF($AI$17:$AI112,$AI112)-1)*0.0001+$AI112,"")</f>
        <v>34459.672675000002</v>
      </c>
      <c r="AK112" s="22" t="str">
        <f t="shared" si="15"/>
        <v/>
      </c>
      <c r="AO112" s="19" t="str">
        <f t="shared" si="18"/>
        <v/>
      </c>
      <c r="AQ112" s="19" t="str">
        <f>IF(AO112&lt;&gt;"",_xll.BDP(AO112,"count_index_members"),"")</f>
        <v/>
      </c>
      <c r="AR112" s="19" t="str">
        <f t="shared" si="19"/>
        <v/>
      </c>
      <c r="AS112" s="19" t="str">
        <f t="shared" si="20"/>
        <v/>
      </c>
      <c r="AT112" s="19" t="str">
        <f>IFERROR(IF(AR112&lt;&gt;"",(COUNTIF($AQ$17:$AQ112,$AQ112)-1)*0.0001+$AQ112,""),"")</f>
        <v/>
      </c>
      <c r="AU112" s="19" t="str">
        <f t="shared" si="21"/>
        <v/>
      </c>
      <c r="AV112" s="19"/>
    </row>
    <row r="113" spans="3:48">
      <c r="C113" s="7" t="str">
        <f t="shared" si="11"/>
        <v/>
      </c>
      <c r="E113" s="7" t="str">
        <f t="shared" si="16"/>
        <v/>
      </c>
      <c r="F113" s="34" t="str">
        <f>IF(E113&lt;&gt;"",_xll.BDP(E113,"short_name"),"")</f>
        <v/>
      </c>
      <c r="AC113" s="19">
        <f t="shared" si="17"/>
        <v>97</v>
      </c>
      <c r="AD113" s="19" t="str">
        <f t="shared" si="12"/>
        <v/>
      </c>
      <c r="AE113" s="19" t="str">
        <f t="shared" si="13"/>
        <v/>
      </c>
      <c r="AG113" s="19" t="s">
        <v>141</v>
      </c>
      <c r="AH113" s="19" t="str">
        <f t="shared" si="14"/>
        <v>1954 JT Equity</v>
      </c>
      <c r="AI113" s="21">
        <f>IFERROR(IF($AG113&lt;&gt;"",_xll.BDP(AH113,"cur_mkt_cap")/1000000,""),"")</f>
        <v>46031.938112000003</v>
      </c>
      <c r="AJ113" s="22">
        <f>IFERROR((COUNTIF($AI$17:$AI113,$AI113)-1)*0.0001+$AI113,"")</f>
        <v>46031.938112000003</v>
      </c>
      <c r="AK113" s="22" t="str">
        <f t="shared" si="15"/>
        <v/>
      </c>
      <c r="AO113" s="19" t="str">
        <f t="shared" si="18"/>
        <v/>
      </c>
      <c r="AQ113" s="19" t="str">
        <f>IF(AO113&lt;&gt;"",_xll.BDP(AO113,"count_index_members"),"")</f>
        <v/>
      </c>
      <c r="AR113" s="19" t="str">
        <f t="shared" si="19"/>
        <v/>
      </c>
      <c r="AS113" s="19" t="str">
        <f t="shared" si="20"/>
        <v/>
      </c>
      <c r="AT113" s="19" t="str">
        <f>IFERROR(IF(AR113&lt;&gt;"",(COUNTIF($AQ$17:$AQ113,$AQ113)-1)*0.0001+$AQ113,""),"")</f>
        <v/>
      </c>
      <c r="AU113" s="19" t="str">
        <f t="shared" si="21"/>
        <v/>
      </c>
      <c r="AV113" s="19"/>
    </row>
    <row r="114" spans="3:48">
      <c r="C114" s="7" t="str">
        <f t="shared" si="11"/>
        <v/>
      </c>
      <c r="E114" s="7" t="str">
        <f t="shared" si="16"/>
        <v/>
      </c>
      <c r="F114" s="34" t="str">
        <f>IF(E114&lt;&gt;"",_xll.BDP(E114,"short_name"),"")</f>
        <v/>
      </c>
      <c r="AC114" s="19">
        <f t="shared" si="17"/>
        <v>98</v>
      </c>
      <c r="AD114" s="19" t="str">
        <f t="shared" si="12"/>
        <v/>
      </c>
      <c r="AE114" s="19" t="str">
        <f t="shared" si="13"/>
        <v/>
      </c>
      <c r="AG114" s="19" t="s">
        <v>142</v>
      </c>
      <c r="AH114" s="19" t="str">
        <f t="shared" si="14"/>
        <v>1956 JT Equity</v>
      </c>
      <c r="AI114" s="21">
        <f>IFERROR(IF($AG114&lt;&gt;"",_xll.BDP(AH114,"cur_mkt_cap")/1000000,""),"")</f>
        <v>18353.70867</v>
      </c>
      <c r="AJ114" s="22">
        <f>IFERROR((COUNTIF($AI$17:$AI114,$AI114)-1)*0.0001+$AI114,"")</f>
        <v>18353.70867</v>
      </c>
      <c r="AK114" s="22" t="str">
        <f t="shared" si="15"/>
        <v/>
      </c>
      <c r="AO114" s="19" t="str">
        <f t="shared" si="18"/>
        <v/>
      </c>
      <c r="AQ114" s="19" t="str">
        <f>IF(AO114&lt;&gt;"",_xll.BDP(AO114,"count_index_members"),"")</f>
        <v/>
      </c>
      <c r="AR114" s="19" t="str">
        <f t="shared" si="19"/>
        <v/>
      </c>
      <c r="AS114" s="19" t="str">
        <f t="shared" si="20"/>
        <v/>
      </c>
      <c r="AT114" s="19" t="str">
        <f>IFERROR(IF(AR114&lt;&gt;"",(COUNTIF($AQ$17:$AQ114,$AQ114)-1)*0.0001+$AQ114,""),"")</f>
        <v/>
      </c>
      <c r="AU114" s="19" t="str">
        <f t="shared" si="21"/>
        <v/>
      </c>
      <c r="AV114" s="19"/>
    </row>
    <row r="115" spans="3:48">
      <c r="C115" s="7" t="str">
        <f t="shared" si="11"/>
        <v/>
      </c>
      <c r="E115" s="7" t="str">
        <f t="shared" si="16"/>
        <v/>
      </c>
      <c r="F115" s="34" t="str">
        <f>IF(E115&lt;&gt;"",_xll.BDP(E115,"short_name"),"")</f>
        <v/>
      </c>
      <c r="AC115" s="19">
        <f t="shared" si="17"/>
        <v>99</v>
      </c>
      <c r="AD115" s="19" t="str">
        <f t="shared" si="12"/>
        <v/>
      </c>
      <c r="AE115" s="19" t="str">
        <f t="shared" si="13"/>
        <v/>
      </c>
      <c r="AG115" s="19" t="s">
        <v>143</v>
      </c>
      <c r="AH115" s="19" t="str">
        <f t="shared" si="14"/>
        <v>1959 JT Equity</v>
      </c>
      <c r="AI115" s="21">
        <f>IFERROR(IF($AG115&lt;&gt;"",_xll.BDP(AH115,"cur_mkt_cap")/1000000,""),"")</f>
        <v>205363.52713</v>
      </c>
      <c r="AJ115" s="22">
        <f>IFERROR((COUNTIF($AI$17:$AI115,$AI115)-1)*0.0001+$AI115,"")</f>
        <v>205363.52713</v>
      </c>
      <c r="AK115" s="22" t="str">
        <f t="shared" si="15"/>
        <v/>
      </c>
      <c r="AO115" s="19" t="str">
        <f t="shared" si="18"/>
        <v/>
      </c>
      <c r="AQ115" s="19" t="str">
        <f>IF(AO115&lt;&gt;"",_xll.BDP(AO115,"count_index_members"),"")</f>
        <v/>
      </c>
      <c r="AR115" s="19" t="str">
        <f t="shared" si="19"/>
        <v/>
      </c>
      <c r="AS115" s="19" t="str">
        <f t="shared" si="20"/>
        <v/>
      </c>
      <c r="AT115" s="19" t="str">
        <f>IFERROR(IF(AR115&lt;&gt;"",(COUNTIF($AQ$17:$AQ115,$AQ115)-1)*0.0001+$AQ115,""),"")</f>
        <v/>
      </c>
      <c r="AU115" s="19" t="str">
        <f t="shared" si="21"/>
        <v/>
      </c>
      <c r="AV115" s="19"/>
    </row>
    <row r="116" spans="3:48">
      <c r="C116" s="7" t="str">
        <f t="shared" si="11"/>
        <v/>
      </c>
      <c r="E116" s="7" t="str">
        <f t="shared" si="16"/>
        <v/>
      </c>
      <c r="F116" s="34" t="str">
        <f>IF(E116&lt;&gt;"",_xll.BDP(E116,"short_name"),"")</f>
        <v/>
      </c>
      <c r="AC116" s="19">
        <f t="shared" si="17"/>
        <v>100</v>
      </c>
      <c r="AD116" s="19" t="str">
        <f t="shared" si="12"/>
        <v/>
      </c>
      <c r="AE116" s="19" t="str">
        <f t="shared" si="13"/>
        <v/>
      </c>
      <c r="AG116" s="19" t="s">
        <v>144</v>
      </c>
      <c r="AH116" s="19" t="str">
        <f t="shared" si="14"/>
        <v>1961 JT Equity</v>
      </c>
      <c r="AI116" s="21">
        <f>IFERROR(IF($AG116&lt;&gt;"",_xll.BDP(AH116,"cur_mkt_cap")/1000000,""),"")</f>
        <v>67127.784092000002</v>
      </c>
      <c r="AJ116" s="22">
        <f>IFERROR((COUNTIF($AI$17:$AI116,$AI116)-1)*0.0001+$AI116,"")</f>
        <v>67127.784092000002</v>
      </c>
      <c r="AK116" s="22" t="str">
        <f t="shared" si="15"/>
        <v/>
      </c>
      <c r="AO116" s="19" t="str">
        <f t="shared" si="18"/>
        <v/>
      </c>
      <c r="AQ116" s="19" t="str">
        <f>IF(AO116&lt;&gt;"",_xll.BDP(AO116,"count_index_members"),"")</f>
        <v/>
      </c>
      <c r="AR116" s="19" t="str">
        <f t="shared" si="19"/>
        <v/>
      </c>
      <c r="AS116" s="19" t="str">
        <f t="shared" si="20"/>
        <v/>
      </c>
      <c r="AT116" s="19" t="str">
        <f>IFERROR(IF(AR116&lt;&gt;"",(COUNTIF($AQ$17:$AQ116,$AQ116)-1)*0.0001+$AQ116,""),"")</f>
        <v/>
      </c>
      <c r="AU116" s="19" t="str">
        <f t="shared" si="21"/>
        <v/>
      </c>
      <c r="AV116" s="19"/>
    </row>
    <row r="117" spans="3:48">
      <c r="C117" s="7" t="str">
        <f t="shared" si="11"/>
        <v/>
      </c>
      <c r="E117" s="7" t="str">
        <f t="shared" si="16"/>
        <v/>
      </c>
      <c r="F117" s="34" t="str">
        <f>IF(E117&lt;&gt;"",_xll.BDP(E117,"short_name"),"")</f>
        <v/>
      </c>
      <c r="AC117" s="19">
        <f t="shared" si="17"/>
        <v>101</v>
      </c>
      <c r="AD117" s="19" t="str">
        <f t="shared" si="12"/>
        <v/>
      </c>
      <c r="AE117" s="19" t="str">
        <f t="shared" si="13"/>
        <v/>
      </c>
      <c r="AG117" s="19" t="s">
        <v>145</v>
      </c>
      <c r="AH117" s="19" t="str">
        <f t="shared" si="14"/>
        <v>1963 JT Equity</v>
      </c>
      <c r="AI117" s="21">
        <f>IFERROR(IF($AG117&lt;&gt;"",_xll.BDP(AH117,"cur_mkt_cap")/1000000,""),"")</f>
        <v>522250.70486400003</v>
      </c>
      <c r="AJ117" s="22">
        <f>IFERROR((COUNTIF($AI$17:$AI117,$AI117)-1)*0.0001+$AI117,"")</f>
        <v>522250.70486400003</v>
      </c>
      <c r="AK117" s="22" t="str">
        <f t="shared" si="15"/>
        <v/>
      </c>
      <c r="AO117" s="19" t="str">
        <f t="shared" si="18"/>
        <v/>
      </c>
      <c r="AQ117" s="19" t="str">
        <f>IF(AO117&lt;&gt;"",_xll.BDP(AO117,"count_index_members"),"")</f>
        <v/>
      </c>
      <c r="AR117" s="19" t="str">
        <f t="shared" si="19"/>
        <v/>
      </c>
      <c r="AS117" s="19" t="str">
        <f t="shared" si="20"/>
        <v/>
      </c>
      <c r="AT117" s="19" t="str">
        <f>IFERROR(IF(AR117&lt;&gt;"",(COUNTIF($AQ$17:$AQ117,$AQ117)-1)*0.0001+$AQ117,""),"")</f>
        <v/>
      </c>
      <c r="AU117" s="19" t="str">
        <f t="shared" si="21"/>
        <v/>
      </c>
      <c r="AV117" s="19"/>
    </row>
    <row r="118" spans="3:48">
      <c r="C118" s="7" t="str">
        <f t="shared" si="11"/>
        <v/>
      </c>
      <c r="E118" s="7" t="str">
        <f t="shared" si="16"/>
        <v/>
      </c>
      <c r="F118" s="34" t="str">
        <f>IF(E118&lt;&gt;"",_xll.BDP(E118,"short_name"),"")</f>
        <v/>
      </c>
      <c r="AC118" s="19">
        <f t="shared" si="17"/>
        <v>102</v>
      </c>
      <c r="AD118" s="19" t="str">
        <f t="shared" si="12"/>
        <v/>
      </c>
      <c r="AE118" s="19" t="str">
        <f t="shared" si="13"/>
        <v/>
      </c>
      <c r="AG118" s="19" t="s">
        <v>146</v>
      </c>
      <c r="AH118" s="19" t="str">
        <f t="shared" si="14"/>
        <v>1964 JT Equity</v>
      </c>
      <c r="AI118" s="21">
        <f>IFERROR(IF($AG118&lt;&gt;"",_xll.BDP(AH118,"cur_mkt_cap")/1000000,""),"")</f>
        <v>18252</v>
      </c>
      <c r="AJ118" s="22">
        <f>IFERROR((COUNTIF($AI$17:$AI118,$AI118)-1)*0.0001+$AI118,"")</f>
        <v>18252</v>
      </c>
      <c r="AK118" s="22" t="str">
        <f t="shared" si="15"/>
        <v/>
      </c>
      <c r="AO118" s="19" t="str">
        <f t="shared" si="18"/>
        <v/>
      </c>
      <c r="AQ118" s="19" t="str">
        <f>IF(AO118&lt;&gt;"",_xll.BDP(AO118,"count_index_members"),"")</f>
        <v/>
      </c>
      <c r="AR118" s="19" t="str">
        <f t="shared" si="19"/>
        <v/>
      </c>
      <c r="AS118" s="19" t="str">
        <f t="shared" si="20"/>
        <v/>
      </c>
      <c r="AT118" s="19" t="str">
        <f>IFERROR(IF(AR118&lt;&gt;"",(COUNTIF($AQ$17:$AQ118,$AQ118)-1)*0.0001+$AQ118,""),"")</f>
        <v/>
      </c>
      <c r="AU118" s="19" t="str">
        <f t="shared" si="21"/>
        <v/>
      </c>
      <c r="AV118" s="19"/>
    </row>
    <row r="119" spans="3:48">
      <c r="C119" s="7" t="str">
        <f t="shared" si="11"/>
        <v/>
      </c>
      <c r="E119" s="7" t="str">
        <f t="shared" si="16"/>
        <v/>
      </c>
      <c r="F119" s="34" t="str">
        <f>IF(E119&lt;&gt;"",_xll.BDP(E119,"short_name"),"")</f>
        <v/>
      </c>
      <c r="AC119" s="19">
        <f t="shared" si="17"/>
        <v>103</v>
      </c>
      <c r="AD119" s="19" t="str">
        <f t="shared" si="12"/>
        <v/>
      </c>
      <c r="AE119" s="19" t="str">
        <f t="shared" si="13"/>
        <v/>
      </c>
      <c r="AG119" s="19" t="s">
        <v>147</v>
      </c>
      <c r="AH119" s="19" t="str">
        <f t="shared" si="14"/>
        <v>1967 JT Equity</v>
      </c>
      <c r="AI119" s="21">
        <f>IFERROR(IF($AG119&lt;&gt;"",_xll.BDP(AH119,"cur_mkt_cap")/1000000,""),"")</f>
        <v>14352.438515999998</v>
      </c>
      <c r="AJ119" s="22">
        <f>IFERROR((COUNTIF($AI$17:$AI119,$AI119)-1)*0.0001+$AI119,"")</f>
        <v>14352.438515999998</v>
      </c>
      <c r="AK119" s="22" t="str">
        <f t="shared" si="15"/>
        <v/>
      </c>
      <c r="AO119" s="19" t="str">
        <f t="shared" si="18"/>
        <v/>
      </c>
      <c r="AQ119" s="19" t="str">
        <f>IF(AO119&lt;&gt;"",_xll.BDP(AO119,"count_index_members"),"")</f>
        <v/>
      </c>
      <c r="AR119" s="19" t="str">
        <f t="shared" si="19"/>
        <v/>
      </c>
      <c r="AS119" s="19" t="str">
        <f t="shared" si="20"/>
        <v/>
      </c>
      <c r="AT119" s="19" t="str">
        <f>IFERROR(IF(AR119&lt;&gt;"",(COUNTIF($AQ$17:$AQ119,$AQ119)-1)*0.0001+$AQ119,""),"")</f>
        <v/>
      </c>
      <c r="AU119" s="19" t="str">
        <f t="shared" si="21"/>
        <v/>
      </c>
      <c r="AV119" s="19"/>
    </row>
    <row r="120" spans="3:48">
      <c r="C120" s="7" t="str">
        <f t="shared" si="11"/>
        <v/>
      </c>
      <c r="E120" s="7" t="str">
        <f t="shared" si="16"/>
        <v/>
      </c>
      <c r="F120" s="34" t="str">
        <f>IF(E120&lt;&gt;"",_xll.BDP(E120,"short_name"),"")</f>
        <v/>
      </c>
      <c r="AC120" s="19">
        <f t="shared" si="17"/>
        <v>104</v>
      </c>
      <c r="AD120" s="19" t="str">
        <f t="shared" si="12"/>
        <v/>
      </c>
      <c r="AE120" s="19" t="str">
        <f t="shared" si="13"/>
        <v/>
      </c>
      <c r="AG120" s="19" t="s">
        <v>148</v>
      </c>
      <c r="AH120" s="19" t="str">
        <f t="shared" si="14"/>
        <v>1968 JT Equity</v>
      </c>
      <c r="AI120" s="21">
        <f>IFERROR(IF($AG120&lt;&gt;"",_xll.BDP(AH120,"cur_mkt_cap")/1000000,""),"")</f>
        <v>44223.464520000001</v>
      </c>
      <c r="AJ120" s="22">
        <f>IFERROR((COUNTIF($AI$17:$AI120,$AI120)-1)*0.0001+$AI120,"")</f>
        <v>44223.464520000001</v>
      </c>
      <c r="AK120" s="22" t="str">
        <f t="shared" si="15"/>
        <v/>
      </c>
      <c r="AO120" s="19" t="str">
        <f t="shared" si="18"/>
        <v/>
      </c>
      <c r="AQ120" s="19" t="str">
        <f>IF(AO120&lt;&gt;"",_xll.BDP(AO120,"count_index_members"),"")</f>
        <v/>
      </c>
      <c r="AR120" s="19" t="str">
        <f t="shared" si="19"/>
        <v/>
      </c>
      <c r="AS120" s="19" t="str">
        <f t="shared" si="20"/>
        <v/>
      </c>
      <c r="AT120" s="19" t="str">
        <f>IFERROR(IF(AR120&lt;&gt;"",(COUNTIF($AQ$17:$AQ120,$AQ120)-1)*0.0001+$AQ120,""),"")</f>
        <v/>
      </c>
      <c r="AU120" s="19" t="str">
        <f t="shared" si="21"/>
        <v/>
      </c>
      <c r="AV120" s="19"/>
    </row>
    <row r="121" spans="3:48">
      <c r="C121" s="7" t="str">
        <f t="shared" si="11"/>
        <v/>
      </c>
      <c r="E121" s="7" t="str">
        <f t="shared" si="16"/>
        <v/>
      </c>
      <c r="F121" s="34" t="str">
        <f>IF(E121&lt;&gt;"",_xll.BDP(E121,"short_name"),"")</f>
        <v/>
      </c>
      <c r="AC121" s="19">
        <f t="shared" si="17"/>
        <v>105</v>
      </c>
      <c r="AD121" s="19" t="str">
        <f t="shared" si="12"/>
        <v/>
      </c>
      <c r="AE121" s="19" t="str">
        <f t="shared" si="13"/>
        <v/>
      </c>
      <c r="AG121" s="19" t="s">
        <v>149</v>
      </c>
      <c r="AH121" s="19" t="str">
        <f t="shared" si="14"/>
        <v>1969 JT Equity</v>
      </c>
      <c r="AI121" s="21">
        <f>IFERROR(IF($AG121&lt;&gt;"",_xll.BDP(AH121,"cur_mkt_cap")/1000000,""),"")</f>
        <v>135073.73337599999</v>
      </c>
      <c r="AJ121" s="22">
        <f>IFERROR((COUNTIF($AI$17:$AI121,$AI121)-1)*0.0001+$AI121,"")</f>
        <v>135073.73337599999</v>
      </c>
      <c r="AK121" s="22" t="str">
        <f t="shared" si="15"/>
        <v/>
      </c>
      <c r="AO121" s="19" t="str">
        <f t="shared" si="18"/>
        <v/>
      </c>
      <c r="AQ121" s="19" t="str">
        <f>IF(AO121&lt;&gt;"",_xll.BDP(AO121,"count_index_members"),"")</f>
        <v/>
      </c>
      <c r="AR121" s="19" t="str">
        <f t="shared" si="19"/>
        <v/>
      </c>
      <c r="AS121" s="19" t="str">
        <f t="shared" si="20"/>
        <v/>
      </c>
      <c r="AT121" s="19" t="str">
        <f>IFERROR(IF(AR121&lt;&gt;"",(COUNTIF($AQ$17:$AQ121,$AQ121)-1)*0.0001+$AQ121,""),"")</f>
        <v/>
      </c>
      <c r="AU121" s="19" t="str">
        <f t="shared" si="21"/>
        <v/>
      </c>
      <c r="AV121" s="19"/>
    </row>
    <row r="122" spans="3:48">
      <c r="C122" s="7" t="str">
        <f t="shared" si="11"/>
        <v/>
      </c>
      <c r="E122" s="7" t="str">
        <f t="shared" si="16"/>
        <v/>
      </c>
      <c r="F122" s="34" t="str">
        <f>IF(E122&lt;&gt;"",_xll.BDP(E122,"short_name"),"")</f>
        <v/>
      </c>
      <c r="AC122" s="19">
        <f t="shared" si="17"/>
        <v>106</v>
      </c>
      <c r="AD122" s="19" t="str">
        <f t="shared" si="12"/>
        <v/>
      </c>
      <c r="AE122" s="19" t="str">
        <f t="shared" si="13"/>
        <v/>
      </c>
      <c r="AG122" s="19" t="s">
        <v>150</v>
      </c>
      <c r="AH122" s="19" t="str">
        <f t="shared" si="14"/>
        <v>1972 JT Equity</v>
      </c>
      <c r="AI122" s="21">
        <f>IFERROR(IF($AG122&lt;&gt;"",_xll.BDP(AH122,"cur_mkt_cap")/1000000,""),"")</f>
        <v>12652.2</v>
      </c>
      <c r="AJ122" s="22">
        <f>IFERROR((COUNTIF($AI$17:$AI122,$AI122)-1)*0.0001+$AI122,"")</f>
        <v>12652.2</v>
      </c>
      <c r="AK122" s="22" t="str">
        <f t="shared" si="15"/>
        <v/>
      </c>
      <c r="AO122" s="19" t="str">
        <f t="shared" si="18"/>
        <v/>
      </c>
      <c r="AQ122" s="19" t="str">
        <f>IF(AO122&lt;&gt;"",_xll.BDP(AO122,"count_index_members"),"")</f>
        <v/>
      </c>
      <c r="AR122" s="19" t="str">
        <f t="shared" si="19"/>
        <v/>
      </c>
      <c r="AS122" s="19" t="str">
        <f t="shared" si="20"/>
        <v/>
      </c>
      <c r="AT122" s="19" t="str">
        <f>IFERROR(IF(AR122&lt;&gt;"",(COUNTIF($AQ$17:$AQ122,$AQ122)-1)*0.0001+$AQ122,""),"")</f>
        <v/>
      </c>
      <c r="AU122" s="19" t="str">
        <f t="shared" si="21"/>
        <v/>
      </c>
      <c r="AV122" s="19"/>
    </row>
    <row r="123" spans="3:48">
      <c r="C123" s="7" t="str">
        <f t="shared" si="11"/>
        <v/>
      </c>
      <c r="E123" s="7" t="str">
        <f t="shared" si="16"/>
        <v/>
      </c>
      <c r="F123" s="34" t="str">
        <f>IF(E123&lt;&gt;"",_xll.BDP(E123,"short_name"),"")</f>
        <v/>
      </c>
      <c r="AC123" s="19">
        <f t="shared" si="17"/>
        <v>107</v>
      </c>
      <c r="AD123" s="19" t="str">
        <f t="shared" si="12"/>
        <v/>
      </c>
      <c r="AE123" s="19" t="str">
        <f t="shared" si="13"/>
        <v/>
      </c>
      <c r="AG123" s="19" t="s">
        <v>151</v>
      </c>
      <c r="AH123" s="19" t="str">
        <f t="shared" si="14"/>
        <v>1973 JT Equity</v>
      </c>
      <c r="AI123" s="21">
        <f>IFERROR(IF($AG123&lt;&gt;"",_xll.BDP(AH123,"cur_mkt_cap")/1000000,""),"")</f>
        <v>106117.756524</v>
      </c>
      <c r="AJ123" s="22">
        <f>IFERROR((COUNTIF($AI$17:$AI123,$AI123)-1)*0.0001+$AI123,"")</f>
        <v>106117.756524</v>
      </c>
      <c r="AK123" s="22" t="str">
        <f t="shared" si="15"/>
        <v/>
      </c>
      <c r="AO123" s="19" t="str">
        <f t="shared" si="18"/>
        <v/>
      </c>
      <c r="AQ123" s="19" t="str">
        <f>IF(AO123&lt;&gt;"",_xll.BDP(AO123,"count_index_members"),"")</f>
        <v/>
      </c>
      <c r="AR123" s="19" t="str">
        <f t="shared" si="19"/>
        <v/>
      </c>
      <c r="AS123" s="19" t="str">
        <f t="shared" si="20"/>
        <v/>
      </c>
      <c r="AT123" s="19" t="str">
        <f>IFERROR(IF(AR123&lt;&gt;"",(COUNTIF($AQ$17:$AQ123,$AQ123)-1)*0.0001+$AQ123,""),"")</f>
        <v/>
      </c>
      <c r="AU123" s="19" t="str">
        <f t="shared" si="21"/>
        <v/>
      </c>
      <c r="AV123" s="19"/>
    </row>
    <row r="124" spans="3:48">
      <c r="C124" s="7" t="str">
        <f t="shared" si="11"/>
        <v/>
      </c>
      <c r="E124" s="7" t="str">
        <f t="shared" si="16"/>
        <v/>
      </c>
      <c r="F124" s="34" t="str">
        <f>IF(E124&lt;&gt;"",_xll.BDP(E124,"short_name"),"")</f>
        <v/>
      </c>
      <c r="AC124" s="19">
        <f t="shared" si="17"/>
        <v>108</v>
      </c>
      <c r="AD124" s="19" t="str">
        <f t="shared" si="12"/>
        <v/>
      </c>
      <c r="AE124" s="19" t="str">
        <f t="shared" si="13"/>
        <v/>
      </c>
      <c r="AG124" s="19" t="s">
        <v>152</v>
      </c>
      <c r="AH124" s="19" t="str">
        <f t="shared" si="14"/>
        <v>1975 JT Equity</v>
      </c>
      <c r="AI124" s="21">
        <f>IFERROR(IF($AG124&lt;&gt;"",_xll.BDP(AH124,"cur_mkt_cap")/1000000,""),"")</f>
        <v>20706</v>
      </c>
      <c r="AJ124" s="22">
        <f>IFERROR((COUNTIF($AI$17:$AI124,$AI124)-1)*0.0001+$AI124,"")</f>
        <v>20706</v>
      </c>
      <c r="AK124" s="22" t="str">
        <f t="shared" si="15"/>
        <v/>
      </c>
      <c r="AO124" s="19" t="str">
        <f t="shared" si="18"/>
        <v/>
      </c>
      <c r="AQ124" s="19" t="str">
        <f>IF(AO124&lt;&gt;"",_xll.BDP(AO124,"count_index_members"),"")</f>
        <v/>
      </c>
      <c r="AR124" s="19" t="str">
        <f t="shared" si="19"/>
        <v/>
      </c>
      <c r="AS124" s="19" t="str">
        <f t="shared" si="20"/>
        <v/>
      </c>
      <c r="AT124" s="19" t="str">
        <f>IFERROR(IF(AR124&lt;&gt;"",(COUNTIF($AQ$17:$AQ124,$AQ124)-1)*0.0001+$AQ124,""),"")</f>
        <v/>
      </c>
      <c r="AU124" s="19" t="str">
        <f t="shared" si="21"/>
        <v/>
      </c>
      <c r="AV124" s="19"/>
    </row>
    <row r="125" spans="3:48">
      <c r="C125" s="7" t="str">
        <f t="shared" si="11"/>
        <v/>
      </c>
      <c r="E125" s="7" t="str">
        <f t="shared" si="16"/>
        <v/>
      </c>
      <c r="F125" s="34" t="str">
        <f>IF(E125&lt;&gt;"",_xll.BDP(E125,"short_name"),"")</f>
        <v/>
      </c>
      <c r="AC125" s="19">
        <f t="shared" si="17"/>
        <v>109</v>
      </c>
      <c r="AD125" s="19" t="str">
        <f t="shared" si="12"/>
        <v/>
      </c>
      <c r="AE125" s="19" t="str">
        <f t="shared" si="13"/>
        <v/>
      </c>
      <c r="AG125" s="19" t="s">
        <v>153</v>
      </c>
      <c r="AH125" s="19" t="str">
        <f t="shared" si="14"/>
        <v>1976 JT Equity</v>
      </c>
      <c r="AI125" s="21">
        <f>IFERROR(IF($AG125&lt;&gt;"",_xll.BDP(AH125,"cur_mkt_cap")/1000000,""),"")</f>
        <v>36522.831570000002</v>
      </c>
      <c r="AJ125" s="22">
        <f>IFERROR((COUNTIF($AI$17:$AI125,$AI125)-1)*0.0001+$AI125,"")</f>
        <v>36522.831570000002</v>
      </c>
      <c r="AK125" s="22" t="str">
        <f t="shared" si="15"/>
        <v/>
      </c>
      <c r="AO125" s="19" t="str">
        <f t="shared" si="18"/>
        <v/>
      </c>
      <c r="AQ125" s="19" t="str">
        <f>IF(AO125&lt;&gt;"",_xll.BDP(AO125,"count_index_members"),"")</f>
        <v/>
      </c>
      <c r="AR125" s="19" t="str">
        <f t="shared" si="19"/>
        <v/>
      </c>
      <c r="AS125" s="19" t="str">
        <f t="shared" si="20"/>
        <v/>
      </c>
      <c r="AT125" s="19" t="str">
        <f>IFERROR(IF(AR125&lt;&gt;"",(COUNTIF($AQ$17:$AQ125,$AQ125)-1)*0.0001+$AQ125,""),"")</f>
        <v/>
      </c>
      <c r="AU125" s="19" t="str">
        <f t="shared" si="21"/>
        <v/>
      </c>
      <c r="AV125" s="19"/>
    </row>
    <row r="126" spans="3:48">
      <c r="C126" s="7" t="str">
        <f t="shared" si="11"/>
        <v/>
      </c>
      <c r="E126" s="7" t="str">
        <f t="shared" si="16"/>
        <v/>
      </c>
      <c r="F126" s="34" t="str">
        <f>IF(E126&lt;&gt;"",_xll.BDP(E126,"short_name"),"")</f>
        <v/>
      </c>
      <c r="AC126" s="19">
        <f t="shared" si="17"/>
        <v>110</v>
      </c>
      <c r="AD126" s="19" t="str">
        <f t="shared" si="12"/>
        <v/>
      </c>
      <c r="AE126" s="19" t="str">
        <f t="shared" si="13"/>
        <v/>
      </c>
      <c r="AG126" s="19" t="s">
        <v>154</v>
      </c>
      <c r="AH126" s="19" t="str">
        <f t="shared" si="14"/>
        <v>1979 JT Equity</v>
      </c>
      <c r="AI126" s="21">
        <f>IFERROR(IF($AG126&lt;&gt;"",_xll.BDP(AH126,"cur_mkt_cap")/1000000,""),"")</f>
        <v>104608.03359600001</v>
      </c>
      <c r="AJ126" s="22">
        <f>IFERROR((COUNTIF($AI$17:$AI126,$AI126)-1)*0.0001+$AI126,"")</f>
        <v>104608.03359600001</v>
      </c>
      <c r="AK126" s="22" t="str">
        <f t="shared" si="15"/>
        <v/>
      </c>
      <c r="AO126" s="19" t="str">
        <f t="shared" si="18"/>
        <v/>
      </c>
      <c r="AQ126" s="19" t="str">
        <f>IF(AO126&lt;&gt;"",_xll.BDP(AO126,"count_index_members"),"")</f>
        <v/>
      </c>
      <c r="AR126" s="19" t="str">
        <f t="shared" si="19"/>
        <v/>
      </c>
      <c r="AS126" s="19" t="str">
        <f t="shared" si="20"/>
        <v/>
      </c>
      <c r="AT126" s="19" t="str">
        <f>IFERROR(IF(AR126&lt;&gt;"",(COUNTIF($AQ$17:$AQ126,$AQ126)-1)*0.0001+$AQ126,""),"")</f>
        <v/>
      </c>
      <c r="AU126" s="19" t="str">
        <f t="shared" si="21"/>
        <v/>
      </c>
      <c r="AV126" s="19"/>
    </row>
    <row r="127" spans="3:48">
      <c r="C127" s="7" t="str">
        <f t="shared" si="11"/>
        <v/>
      </c>
      <c r="E127" s="7" t="str">
        <f t="shared" si="16"/>
        <v/>
      </c>
      <c r="F127" s="34" t="str">
        <f>IF(E127&lt;&gt;"",_xll.BDP(E127,"short_name"),"")</f>
        <v/>
      </c>
      <c r="AC127" s="19">
        <f t="shared" si="17"/>
        <v>111</v>
      </c>
      <c r="AD127" s="19" t="str">
        <f t="shared" si="12"/>
        <v/>
      </c>
      <c r="AE127" s="19" t="str">
        <f t="shared" si="13"/>
        <v/>
      </c>
      <c r="AG127" s="19" t="s">
        <v>155</v>
      </c>
      <c r="AH127" s="19" t="str">
        <f t="shared" si="14"/>
        <v>1980 JT Equity</v>
      </c>
      <c r="AI127" s="21">
        <f>IFERROR(IF($AG127&lt;&gt;"",_xll.BDP(AH127,"cur_mkt_cap")/1000000,""),"")</f>
        <v>44263.142288999996</v>
      </c>
      <c r="AJ127" s="22">
        <f>IFERROR((COUNTIF($AI$17:$AI127,$AI127)-1)*0.0001+$AI127,"")</f>
        <v>44263.142288999996</v>
      </c>
      <c r="AK127" s="22" t="str">
        <f t="shared" si="15"/>
        <v/>
      </c>
      <c r="AO127" s="19" t="str">
        <f t="shared" si="18"/>
        <v/>
      </c>
      <c r="AQ127" s="19" t="str">
        <f>IF(AO127&lt;&gt;"",_xll.BDP(AO127,"count_index_members"),"")</f>
        <v/>
      </c>
      <c r="AR127" s="19" t="str">
        <f t="shared" si="19"/>
        <v/>
      </c>
      <c r="AS127" s="19" t="str">
        <f t="shared" si="20"/>
        <v/>
      </c>
      <c r="AT127" s="19" t="str">
        <f>IFERROR(IF(AR127&lt;&gt;"",(COUNTIF($AQ$17:$AQ127,$AQ127)-1)*0.0001+$AQ127,""),"")</f>
        <v/>
      </c>
      <c r="AU127" s="19" t="str">
        <f t="shared" si="21"/>
        <v/>
      </c>
      <c r="AV127" s="19"/>
    </row>
    <row r="128" spans="3:48">
      <c r="C128" s="7" t="str">
        <f t="shared" si="11"/>
        <v/>
      </c>
      <c r="E128" s="7" t="str">
        <f t="shared" si="16"/>
        <v/>
      </c>
      <c r="F128" s="34" t="str">
        <f>IF(E128&lt;&gt;"",_xll.BDP(E128,"short_name"),"")</f>
        <v/>
      </c>
      <c r="AC128" s="19">
        <f t="shared" si="17"/>
        <v>112</v>
      </c>
      <c r="AD128" s="19" t="str">
        <f t="shared" si="12"/>
        <v/>
      </c>
      <c r="AE128" s="19" t="str">
        <f t="shared" si="13"/>
        <v/>
      </c>
      <c r="AG128" s="19" t="s">
        <v>156</v>
      </c>
      <c r="AH128" s="19" t="str">
        <f t="shared" si="14"/>
        <v>1982 JT Equity</v>
      </c>
      <c r="AI128" s="21">
        <f>IFERROR(IF($AG128&lt;&gt;"",_xll.BDP(AH128,"cur_mkt_cap")/1000000,""),"")</f>
        <v>52855.526845</v>
      </c>
      <c r="AJ128" s="22">
        <f>IFERROR((COUNTIF($AI$17:$AI128,$AI128)-1)*0.0001+$AI128,"")</f>
        <v>52855.526845</v>
      </c>
      <c r="AK128" s="22" t="str">
        <f t="shared" si="15"/>
        <v/>
      </c>
      <c r="AO128" s="19" t="str">
        <f t="shared" si="18"/>
        <v/>
      </c>
      <c r="AQ128" s="19" t="str">
        <f>IF(AO128&lt;&gt;"",_xll.BDP(AO128,"count_index_members"),"")</f>
        <v/>
      </c>
      <c r="AR128" s="19" t="str">
        <f t="shared" si="19"/>
        <v/>
      </c>
      <c r="AS128" s="19" t="str">
        <f t="shared" si="20"/>
        <v/>
      </c>
      <c r="AT128" s="19" t="str">
        <f>IFERROR(IF(AR128&lt;&gt;"",(COUNTIF($AQ$17:$AQ128,$AQ128)-1)*0.0001+$AQ128,""),"")</f>
        <v/>
      </c>
      <c r="AU128" s="19" t="str">
        <f t="shared" si="21"/>
        <v/>
      </c>
      <c r="AV128" s="19"/>
    </row>
    <row r="129" spans="3:48">
      <c r="C129" s="7" t="str">
        <f t="shared" si="11"/>
        <v/>
      </c>
      <c r="E129" s="7" t="str">
        <f t="shared" si="16"/>
        <v/>
      </c>
      <c r="F129" s="34" t="str">
        <f>IF(E129&lt;&gt;"",_xll.BDP(E129,"short_name"),"")</f>
        <v/>
      </c>
      <c r="AC129" s="19">
        <f t="shared" si="17"/>
        <v>113</v>
      </c>
      <c r="AD129" s="19" t="str">
        <f t="shared" si="12"/>
        <v/>
      </c>
      <c r="AE129" s="19" t="str">
        <f t="shared" si="13"/>
        <v/>
      </c>
      <c r="AG129" s="19" t="s">
        <v>157</v>
      </c>
      <c r="AH129" s="19" t="str">
        <f t="shared" si="14"/>
        <v>1983 JT Equity</v>
      </c>
      <c r="AI129" s="21">
        <f>IFERROR(IF($AG129&lt;&gt;"",_xll.BDP(AH129,"cur_mkt_cap")/1000000,""),"")</f>
        <v>158790.099888</v>
      </c>
      <c r="AJ129" s="22">
        <f>IFERROR((COUNTIF($AI$17:$AI129,$AI129)-1)*0.0001+$AI129,"")</f>
        <v>158790.099888</v>
      </c>
      <c r="AK129" s="22" t="str">
        <f t="shared" si="15"/>
        <v/>
      </c>
      <c r="AO129" s="19" t="str">
        <f t="shared" si="18"/>
        <v/>
      </c>
      <c r="AQ129" s="19" t="str">
        <f>IF(AO129&lt;&gt;"",_xll.BDP(AO129,"count_index_members"),"")</f>
        <v/>
      </c>
      <c r="AR129" s="19" t="str">
        <f t="shared" si="19"/>
        <v/>
      </c>
      <c r="AS129" s="19" t="str">
        <f t="shared" si="20"/>
        <v/>
      </c>
      <c r="AT129" s="19" t="str">
        <f>IFERROR(IF(AR129&lt;&gt;"",(COUNTIF($AQ$17:$AQ129,$AQ129)-1)*0.0001+$AQ129,""),"")</f>
        <v/>
      </c>
      <c r="AU129" s="19" t="str">
        <f t="shared" si="21"/>
        <v/>
      </c>
      <c r="AV129" s="19"/>
    </row>
    <row r="130" spans="3:48">
      <c r="C130" s="7" t="str">
        <f t="shared" si="11"/>
        <v/>
      </c>
      <c r="E130" s="7" t="str">
        <f t="shared" si="16"/>
        <v/>
      </c>
      <c r="F130" s="34" t="str">
        <f>IF(E130&lt;&gt;"",_xll.BDP(E130,"short_name"),"")</f>
        <v/>
      </c>
      <c r="AC130" s="19">
        <f t="shared" si="17"/>
        <v>114</v>
      </c>
      <c r="AD130" s="19" t="str">
        <f t="shared" si="12"/>
        <v/>
      </c>
      <c r="AE130" s="19" t="str">
        <f t="shared" si="13"/>
        <v/>
      </c>
      <c r="AG130" s="19" t="s">
        <v>158</v>
      </c>
      <c r="AH130" s="19" t="str">
        <f t="shared" si="14"/>
        <v>2001 JT Equity</v>
      </c>
      <c r="AI130" s="21">
        <f>IFERROR(IF($AG130&lt;&gt;"",_xll.BDP(AH130,"cur_mkt_cap")/1000000,""),"")</f>
        <v>139713.147237</v>
      </c>
      <c r="AJ130" s="22">
        <f>IFERROR((COUNTIF($AI$17:$AI130,$AI130)-1)*0.0001+$AI130,"")</f>
        <v>139713.147237</v>
      </c>
      <c r="AK130" s="22" t="str">
        <f t="shared" si="15"/>
        <v/>
      </c>
      <c r="AO130" s="19" t="str">
        <f t="shared" si="18"/>
        <v/>
      </c>
      <c r="AQ130" s="19" t="str">
        <f>IF(AO130&lt;&gt;"",_xll.BDP(AO130,"count_index_members"),"")</f>
        <v/>
      </c>
      <c r="AR130" s="19" t="str">
        <f t="shared" si="19"/>
        <v/>
      </c>
      <c r="AS130" s="19" t="str">
        <f t="shared" si="20"/>
        <v/>
      </c>
      <c r="AT130" s="19" t="str">
        <f>IFERROR(IF(AR130&lt;&gt;"",(COUNTIF($AQ$17:$AQ130,$AQ130)-1)*0.0001+$AQ130,""),"")</f>
        <v/>
      </c>
      <c r="AU130" s="19" t="str">
        <f t="shared" si="21"/>
        <v/>
      </c>
      <c r="AV130" s="19"/>
    </row>
    <row r="131" spans="3:48">
      <c r="C131" s="7" t="str">
        <f t="shared" si="11"/>
        <v/>
      </c>
      <c r="E131" s="7" t="str">
        <f t="shared" si="16"/>
        <v/>
      </c>
      <c r="F131" s="34" t="str">
        <f>IF(E131&lt;&gt;"",_xll.BDP(E131,"short_name"),"")</f>
        <v/>
      </c>
      <c r="AC131" s="19">
        <f t="shared" si="17"/>
        <v>115</v>
      </c>
      <c r="AD131" s="19" t="str">
        <f t="shared" si="12"/>
        <v/>
      </c>
      <c r="AE131" s="19" t="str">
        <f t="shared" si="13"/>
        <v/>
      </c>
      <c r="AG131" s="19" t="s">
        <v>159</v>
      </c>
      <c r="AH131" s="19" t="str">
        <f t="shared" si="14"/>
        <v>2002 JT Equity</v>
      </c>
      <c r="AI131" s="21">
        <f>IFERROR(IF($AG131&lt;&gt;"",_xll.BDP(AH131,"cur_mkt_cap")/1000000,""),"")</f>
        <v>510712.54109800002</v>
      </c>
      <c r="AJ131" s="22">
        <f>IFERROR((COUNTIF($AI$17:$AI131,$AI131)-1)*0.0001+$AI131,"")</f>
        <v>510712.54109800002</v>
      </c>
      <c r="AK131" s="22" t="str">
        <f t="shared" si="15"/>
        <v/>
      </c>
      <c r="AO131" s="19" t="str">
        <f t="shared" si="18"/>
        <v/>
      </c>
      <c r="AQ131" s="19" t="str">
        <f>IF(AO131&lt;&gt;"",_xll.BDP(AO131,"count_index_members"),"")</f>
        <v/>
      </c>
      <c r="AR131" s="19" t="str">
        <f t="shared" si="19"/>
        <v/>
      </c>
      <c r="AS131" s="19" t="str">
        <f t="shared" si="20"/>
        <v/>
      </c>
      <c r="AT131" s="19" t="str">
        <f>IFERROR(IF(AR131&lt;&gt;"",(COUNTIF($AQ$17:$AQ131,$AQ131)-1)*0.0001+$AQ131,""),"")</f>
        <v/>
      </c>
      <c r="AU131" s="19" t="str">
        <f t="shared" si="21"/>
        <v/>
      </c>
      <c r="AV131" s="19"/>
    </row>
    <row r="132" spans="3:48">
      <c r="C132" s="7" t="str">
        <f t="shared" si="11"/>
        <v/>
      </c>
      <c r="E132" s="7" t="str">
        <f t="shared" si="16"/>
        <v/>
      </c>
      <c r="F132" s="34" t="str">
        <f>IF(E132&lt;&gt;"",_xll.BDP(E132,"short_name"),"")</f>
        <v/>
      </c>
      <c r="AC132" s="19">
        <f t="shared" si="17"/>
        <v>116</v>
      </c>
      <c r="AD132" s="19" t="str">
        <f t="shared" si="12"/>
        <v/>
      </c>
      <c r="AE132" s="19" t="str">
        <f t="shared" si="13"/>
        <v/>
      </c>
      <c r="AG132" s="19" t="s">
        <v>160</v>
      </c>
      <c r="AH132" s="19" t="str">
        <f t="shared" si="14"/>
        <v>2003 JT Equity</v>
      </c>
      <c r="AI132" s="21">
        <f>IFERROR(IF($AG132&lt;&gt;"",_xll.BDP(AH132,"cur_mkt_cap")/1000000,""),"")</f>
        <v>18628.685080000003</v>
      </c>
      <c r="AJ132" s="22">
        <f>IFERROR((COUNTIF($AI$17:$AI132,$AI132)-1)*0.0001+$AI132,"")</f>
        <v>18628.685080000003</v>
      </c>
      <c r="AK132" s="22" t="str">
        <f t="shared" si="15"/>
        <v/>
      </c>
      <c r="AO132" s="19" t="str">
        <f t="shared" si="18"/>
        <v/>
      </c>
      <c r="AQ132" s="19" t="str">
        <f>IF(AO132&lt;&gt;"",_xll.BDP(AO132,"count_index_members"),"")</f>
        <v/>
      </c>
      <c r="AR132" s="19" t="str">
        <f t="shared" si="19"/>
        <v/>
      </c>
      <c r="AS132" s="19" t="str">
        <f t="shared" si="20"/>
        <v/>
      </c>
      <c r="AT132" s="19" t="str">
        <f>IFERROR(IF(AR132&lt;&gt;"",(COUNTIF($AQ$17:$AQ132,$AQ132)-1)*0.0001+$AQ132,""),"")</f>
        <v/>
      </c>
      <c r="AU132" s="19" t="str">
        <f t="shared" si="21"/>
        <v/>
      </c>
      <c r="AV132" s="19"/>
    </row>
    <row r="133" spans="3:48">
      <c r="C133" s="7" t="str">
        <f t="shared" si="11"/>
        <v/>
      </c>
      <c r="E133" s="7" t="str">
        <f t="shared" si="16"/>
        <v/>
      </c>
      <c r="F133" s="34" t="str">
        <f>IF(E133&lt;&gt;"",_xll.BDP(E133,"short_name"),"")</f>
        <v/>
      </c>
      <c r="AC133" s="19">
        <f t="shared" si="17"/>
        <v>117</v>
      </c>
      <c r="AD133" s="19" t="str">
        <f t="shared" si="12"/>
        <v/>
      </c>
      <c r="AE133" s="19" t="str">
        <f t="shared" si="13"/>
        <v/>
      </c>
      <c r="AG133" s="19" t="s">
        <v>161</v>
      </c>
      <c r="AH133" s="19" t="str">
        <f t="shared" si="14"/>
        <v>2004 JT Equity</v>
      </c>
      <c r="AI133" s="21">
        <f>IFERROR(IF($AG133&lt;&gt;"",_xll.BDP(AH133,"cur_mkt_cap")/1000000,""),"")</f>
        <v>99734.188289999991</v>
      </c>
      <c r="AJ133" s="22">
        <f>IFERROR((COUNTIF($AI$17:$AI133,$AI133)-1)*0.0001+$AI133,"")</f>
        <v>99734.188289999991</v>
      </c>
      <c r="AK133" s="22" t="str">
        <f t="shared" si="15"/>
        <v/>
      </c>
      <c r="AO133" s="19" t="str">
        <f t="shared" si="18"/>
        <v/>
      </c>
      <c r="AQ133" s="19" t="str">
        <f>IF(AO133&lt;&gt;"",_xll.BDP(AO133,"count_index_members"),"")</f>
        <v/>
      </c>
      <c r="AR133" s="19" t="str">
        <f t="shared" si="19"/>
        <v/>
      </c>
      <c r="AS133" s="19" t="str">
        <f t="shared" si="20"/>
        <v/>
      </c>
      <c r="AT133" s="19" t="str">
        <f>IFERROR(IF(AR133&lt;&gt;"",(COUNTIF($AQ$17:$AQ133,$AQ133)-1)*0.0001+$AQ133,""),"")</f>
        <v/>
      </c>
      <c r="AU133" s="19" t="str">
        <f t="shared" si="21"/>
        <v/>
      </c>
      <c r="AV133" s="19"/>
    </row>
    <row r="134" spans="3:48">
      <c r="C134" s="7" t="str">
        <f t="shared" si="11"/>
        <v/>
      </c>
      <c r="E134" s="7" t="str">
        <f t="shared" si="16"/>
        <v/>
      </c>
      <c r="F134" s="34" t="str">
        <f>IF(E134&lt;&gt;"",_xll.BDP(E134,"short_name"),"")</f>
        <v/>
      </c>
      <c r="AC134" s="19">
        <f t="shared" si="17"/>
        <v>118</v>
      </c>
      <c r="AD134" s="19" t="str">
        <f t="shared" si="12"/>
        <v/>
      </c>
      <c r="AE134" s="19" t="str">
        <f t="shared" si="13"/>
        <v/>
      </c>
      <c r="AG134" s="19" t="s">
        <v>162</v>
      </c>
      <c r="AH134" s="19" t="str">
        <f t="shared" si="14"/>
        <v>2009 JT Equity</v>
      </c>
      <c r="AI134" s="21">
        <f>IFERROR(IF($AG134&lt;&gt;"",_xll.BDP(AH134,"cur_mkt_cap")/1000000,""),"")</f>
        <v>21011.353818</v>
      </c>
      <c r="AJ134" s="22">
        <f>IFERROR((COUNTIF($AI$17:$AI134,$AI134)-1)*0.0001+$AI134,"")</f>
        <v>21011.353818</v>
      </c>
      <c r="AK134" s="22" t="str">
        <f t="shared" si="15"/>
        <v/>
      </c>
      <c r="AO134" s="19" t="str">
        <f t="shared" si="18"/>
        <v/>
      </c>
      <c r="AQ134" s="19" t="str">
        <f>IF(AO134&lt;&gt;"",_xll.BDP(AO134,"count_index_members"),"")</f>
        <v/>
      </c>
      <c r="AR134" s="19" t="str">
        <f t="shared" si="19"/>
        <v/>
      </c>
      <c r="AS134" s="19" t="str">
        <f t="shared" si="20"/>
        <v/>
      </c>
      <c r="AT134" s="19" t="str">
        <f>IFERROR(IF(AR134&lt;&gt;"",(COUNTIF($AQ$17:$AQ134,$AQ134)-1)*0.0001+$AQ134,""),"")</f>
        <v/>
      </c>
      <c r="AU134" s="19" t="str">
        <f t="shared" si="21"/>
        <v/>
      </c>
      <c r="AV134" s="19"/>
    </row>
    <row r="135" spans="3:48">
      <c r="C135" s="7" t="str">
        <f t="shared" si="11"/>
        <v/>
      </c>
      <c r="E135" s="7" t="str">
        <f t="shared" si="16"/>
        <v/>
      </c>
      <c r="F135" s="34" t="str">
        <f>IF(E135&lt;&gt;"",_xll.BDP(E135,"short_name"),"")</f>
        <v/>
      </c>
      <c r="AC135" s="19">
        <f t="shared" si="17"/>
        <v>119</v>
      </c>
      <c r="AD135" s="19" t="str">
        <f t="shared" si="12"/>
        <v/>
      </c>
      <c r="AE135" s="19" t="str">
        <f t="shared" si="13"/>
        <v/>
      </c>
      <c r="AG135" s="19" t="s">
        <v>163</v>
      </c>
      <c r="AH135" s="19" t="str">
        <f t="shared" si="14"/>
        <v>2053 JT Equity</v>
      </c>
      <c r="AI135" s="21">
        <f>IFERROR(IF($AG135&lt;&gt;"",_xll.BDP(AH135,"cur_mkt_cap")/1000000,""),"")</f>
        <v>34806.206568000001</v>
      </c>
      <c r="AJ135" s="22">
        <f>IFERROR((COUNTIF($AI$17:$AI135,$AI135)-1)*0.0001+$AI135,"")</f>
        <v>34806.206568000001</v>
      </c>
      <c r="AK135" s="22" t="str">
        <f t="shared" si="15"/>
        <v/>
      </c>
      <c r="AO135" s="19" t="str">
        <f t="shared" si="18"/>
        <v/>
      </c>
      <c r="AQ135" s="19" t="str">
        <f>IF(AO135&lt;&gt;"",_xll.BDP(AO135,"count_index_members"),"")</f>
        <v/>
      </c>
      <c r="AR135" s="19" t="str">
        <f t="shared" si="19"/>
        <v/>
      </c>
      <c r="AS135" s="19" t="str">
        <f t="shared" si="20"/>
        <v/>
      </c>
      <c r="AT135" s="19" t="str">
        <f>IFERROR(IF(AR135&lt;&gt;"",(COUNTIF($AQ$17:$AQ135,$AQ135)-1)*0.0001+$AQ135,""),"")</f>
        <v/>
      </c>
      <c r="AU135" s="19" t="str">
        <f t="shared" si="21"/>
        <v/>
      </c>
      <c r="AV135" s="19"/>
    </row>
    <row r="136" spans="3:48">
      <c r="C136" s="7" t="str">
        <f t="shared" si="11"/>
        <v/>
      </c>
      <c r="E136" s="7" t="str">
        <f t="shared" si="16"/>
        <v/>
      </c>
      <c r="F136" s="34" t="str">
        <f>IF(E136&lt;&gt;"",_xll.BDP(E136,"short_name"),"")</f>
        <v/>
      </c>
      <c r="AC136" s="19">
        <f t="shared" si="17"/>
        <v>120</v>
      </c>
      <c r="AD136" s="19" t="str">
        <f t="shared" si="12"/>
        <v/>
      </c>
      <c r="AE136" s="19" t="str">
        <f t="shared" si="13"/>
        <v/>
      </c>
      <c r="AG136" s="19" t="s">
        <v>164</v>
      </c>
      <c r="AH136" s="19" t="str">
        <f t="shared" si="14"/>
        <v>2060 JT Equity</v>
      </c>
      <c r="AI136" s="21">
        <f>IFERROR(IF($AG136&lt;&gt;"",_xll.BDP(AH136,"cur_mkt_cap")/1000000,""),"")</f>
        <v>35529.415199999996</v>
      </c>
      <c r="AJ136" s="22">
        <f>IFERROR((COUNTIF($AI$17:$AI136,$AI136)-1)*0.0001+$AI136,"")</f>
        <v>35529.415199999996</v>
      </c>
      <c r="AK136" s="22" t="str">
        <f t="shared" si="15"/>
        <v/>
      </c>
      <c r="AO136" s="19" t="str">
        <f t="shared" si="18"/>
        <v/>
      </c>
      <c r="AQ136" s="19" t="str">
        <f>IF(AO136&lt;&gt;"",_xll.BDP(AO136,"count_index_members"),"")</f>
        <v/>
      </c>
      <c r="AR136" s="19" t="str">
        <f t="shared" si="19"/>
        <v/>
      </c>
      <c r="AS136" s="19" t="str">
        <f t="shared" si="20"/>
        <v/>
      </c>
      <c r="AT136" s="19" t="str">
        <f>IFERROR(IF(AR136&lt;&gt;"",(COUNTIF($AQ$17:$AQ136,$AQ136)-1)*0.0001+$AQ136,""),"")</f>
        <v/>
      </c>
      <c r="AU136" s="19" t="str">
        <f t="shared" si="21"/>
        <v/>
      </c>
      <c r="AV136" s="19"/>
    </row>
    <row r="137" spans="3:48">
      <c r="C137" s="7" t="str">
        <f t="shared" si="11"/>
        <v/>
      </c>
      <c r="E137" s="7" t="str">
        <f t="shared" si="16"/>
        <v/>
      </c>
      <c r="F137" s="34" t="str">
        <f>IF(E137&lt;&gt;"",_xll.BDP(E137,"short_name"),"")</f>
        <v/>
      </c>
      <c r="AC137" s="19">
        <f t="shared" si="17"/>
        <v>121</v>
      </c>
      <c r="AD137" s="19" t="str">
        <f t="shared" si="12"/>
        <v/>
      </c>
      <c r="AE137" s="19" t="str">
        <f t="shared" si="13"/>
        <v/>
      </c>
      <c r="AG137" s="19" t="s">
        <v>165</v>
      </c>
      <c r="AH137" s="19" t="str">
        <f t="shared" si="14"/>
        <v>2107 JT Equity</v>
      </c>
      <c r="AI137" s="21">
        <f>IFERROR(IF($AG137&lt;&gt;"",_xll.BDP(AH137,"cur_mkt_cap")/1000000,""),"")</f>
        <v>6492.64</v>
      </c>
      <c r="AJ137" s="22">
        <f>IFERROR((COUNTIF($AI$17:$AI137,$AI137)-1)*0.0001+$AI137,"")</f>
        <v>6492.64</v>
      </c>
      <c r="AK137" s="22" t="str">
        <f t="shared" si="15"/>
        <v/>
      </c>
      <c r="AO137" s="19" t="str">
        <f t="shared" si="18"/>
        <v/>
      </c>
      <c r="AQ137" s="19" t="str">
        <f>IF(AO137&lt;&gt;"",_xll.BDP(AO137,"count_index_members"),"")</f>
        <v/>
      </c>
      <c r="AR137" s="19" t="str">
        <f t="shared" si="19"/>
        <v/>
      </c>
      <c r="AS137" s="19" t="str">
        <f t="shared" si="20"/>
        <v/>
      </c>
      <c r="AT137" s="19" t="str">
        <f>IFERROR(IF(AR137&lt;&gt;"",(COUNTIF($AQ$17:$AQ137,$AQ137)-1)*0.0001+$AQ137,""),"")</f>
        <v/>
      </c>
      <c r="AU137" s="19" t="str">
        <f t="shared" si="21"/>
        <v/>
      </c>
      <c r="AV137" s="19"/>
    </row>
    <row r="138" spans="3:48">
      <c r="C138" s="7" t="str">
        <f t="shared" si="11"/>
        <v/>
      </c>
      <c r="E138" s="7" t="str">
        <f t="shared" si="16"/>
        <v/>
      </c>
      <c r="F138" s="34" t="str">
        <f>IF(E138&lt;&gt;"",_xll.BDP(E138,"short_name"),"")</f>
        <v/>
      </c>
      <c r="AC138" s="19">
        <f t="shared" si="17"/>
        <v>122</v>
      </c>
      <c r="AD138" s="19" t="str">
        <f t="shared" si="12"/>
        <v/>
      </c>
      <c r="AE138" s="19" t="str">
        <f t="shared" si="13"/>
        <v/>
      </c>
      <c r="AG138" s="19" t="s">
        <v>166</v>
      </c>
      <c r="AH138" s="19" t="str">
        <f t="shared" si="14"/>
        <v>2108 JT Equity</v>
      </c>
      <c r="AI138" s="21">
        <f>IFERROR(IF($AG138&lt;&gt;"",_xll.BDP(AH138,"cur_mkt_cap")/1000000,""),"")</f>
        <v>38160.848579999998</v>
      </c>
      <c r="AJ138" s="22">
        <f>IFERROR((COUNTIF($AI$17:$AI138,$AI138)-1)*0.0001+$AI138,"")</f>
        <v>38160.848579999998</v>
      </c>
      <c r="AK138" s="22" t="str">
        <f t="shared" si="15"/>
        <v/>
      </c>
      <c r="AO138" s="19" t="str">
        <f t="shared" si="18"/>
        <v/>
      </c>
      <c r="AQ138" s="19" t="str">
        <f>IF(AO138&lt;&gt;"",_xll.BDP(AO138,"count_index_members"),"")</f>
        <v/>
      </c>
      <c r="AR138" s="19" t="str">
        <f t="shared" si="19"/>
        <v/>
      </c>
      <c r="AS138" s="19" t="str">
        <f t="shared" si="20"/>
        <v/>
      </c>
      <c r="AT138" s="19" t="str">
        <f>IFERROR(IF(AR138&lt;&gt;"",(COUNTIF($AQ$17:$AQ138,$AQ138)-1)*0.0001+$AQ138,""),"")</f>
        <v/>
      </c>
      <c r="AU138" s="19" t="str">
        <f t="shared" si="21"/>
        <v/>
      </c>
      <c r="AV138" s="19"/>
    </row>
    <row r="139" spans="3:48">
      <c r="C139" s="7" t="str">
        <f t="shared" si="11"/>
        <v/>
      </c>
      <c r="E139" s="7" t="str">
        <f t="shared" si="16"/>
        <v/>
      </c>
      <c r="F139" s="34" t="str">
        <f>IF(E139&lt;&gt;"",_xll.BDP(E139,"short_name"),"")</f>
        <v/>
      </c>
      <c r="AC139" s="19">
        <f t="shared" si="17"/>
        <v>123</v>
      </c>
      <c r="AD139" s="19" t="str">
        <f t="shared" si="12"/>
        <v/>
      </c>
      <c r="AE139" s="19" t="str">
        <f t="shared" si="13"/>
        <v/>
      </c>
      <c r="AG139" s="19" t="s">
        <v>167</v>
      </c>
      <c r="AH139" s="19" t="str">
        <f t="shared" si="14"/>
        <v>2109 JT Equity</v>
      </c>
      <c r="AI139" s="21">
        <f>IFERROR(IF($AG139&lt;&gt;"",_xll.BDP(AH139,"cur_mkt_cap")/1000000,""),"")</f>
        <v>74545.385880000002</v>
      </c>
      <c r="AJ139" s="22">
        <f>IFERROR((COUNTIF($AI$17:$AI139,$AI139)-1)*0.0001+$AI139,"")</f>
        <v>74545.385880000002</v>
      </c>
      <c r="AK139" s="22" t="str">
        <f t="shared" si="15"/>
        <v/>
      </c>
      <c r="AO139" s="19" t="str">
        <f t="shared" si="18"/>
        <v/>
      </c>
      <c r="AQ139" s="19" t="str">
        <f>IF(AO139&lt;&gt;"",_xll.BDP(AO139,"count_index_members"),"")</f>
        <v/>
      </c>
      <c r="AR139" s="19" t="str">
        <f t="shared" si="19"/>
        <v/>
      </c>
      <c r="AS139" s="19" t="str">
        <f t="shared" si="20"/>
        <v/>
      </c>
      <c r="AT139" s="19" t="str">
        <f>IFERROR(IF(AR139&lt;&gt;"",(COUNTIF($AQ$17:$AQ139,$AQ139)-1)*0.0001+$AQ139,""),"")</f>
        <v/>
      </c>
      <c r="AU139" s="19" t="str">
        <f t="shared" si="21"/>
        <v/>
      </c>
      <c r="AV139" s="19"/>
    </row>
    <row r="140" spans="3:48">
      <c r="C140" s="7" t="str">
        <f t="shared" si="11"/>
        <v/>
      </c>
      <c r="E140" s="7" t="str">
        <f t="shared" si="16"/>
        <v/>
      </c>
      <c r="F140" s="34" t="str">
        <f>IF(E140&lt;&gt;"",_xll.BDP(E140,"short_name"),"")</f>
        <v/>
      </c>
      <c r="AC140" s="19">
        <f t="shared" si="17"/>
        <v>124</v>
      </c>
      <c r="AD140" s="19" t="str">
        <f t="shared" si="12"/>
        <v/>
      </c>
      <c r="AE140" s="19" t="str">
        <f t="shared" si="13"/>
        <v/>
      </c>
      <c r="AG140" s="19" t="s">
        <v>168</v>
      </c>
      <c r="AH140" s="19" t="str">
        <f t="shared" si="14"/>
        <v>2112 JT Equity</v>
      </c>
      <c r="AI140" s="21">
        <f>IFERROR(IF($AG140&lt;&gt;"",_xll.BDP(AH140,"cur_mkt_cap")/1000000,""),"")</f>
        <v>8890</v>
      </c>
      <c r="AJ140" s="22">
        <f>IFERROR((COUNTIF($AI$17:$AI140,$AI140)-1)*0.0001+$AI140,"")</f>
        <v>8890</v>
      </c>
      <c r="AK140" s="22" t="str">
        <f t="shared" si="15"/>
        <v/>
      </c>
      <c r="AO140" s="19" t="str">
        <f t="shared" si="18"/>
        <v/>
      </c>
      <c r="AQ140" s="19" t="str">
        <f>IF(AO140&lt;&gt;"",_xll.BDP(AO140,"count_index_members"),"")</f>
        <v/>
      </c>
      <c r="AR140" s="19" t="str">
        <f t="shared" si="19"/>
        <v/>
      </c>
      <c r="AS140" s="19" t="str">
        <f t="shared" si="20"/>
        <v/>
      </c>
      <c r="AT140" s="19" t="str">
        <f>IFERROR(IF(AR140&lt;&gt;"",(COUNTIF($AQ$17:$AQ140,$AQ140)-1)*0.0001+$AQ140,""),"")</f>
        <v/>
      </c>
      <c r="AU140" s="19" t="str">
        <f t="shared" si="21"/>
        <v/>
      </c>
      <c r="AV140" s="19"/>
    </row>
    <row r="141" spans="3:48">
      <c r="C141" s="7" t="str">
        <f t="shared" si="11"/>
        <v/>
      </c>
      <c r="E141" s="7" t="str">
        <f t="shared" si="16"/>
        <v/>
      </c>
      <c r="F141" s="34" t="str">
        <f>IF(E141&lt;&gt;"",_xll.BDP(E141,"short_name"),"")</f>
        <v/>
      </c>
      <c r="AC141" s="19">
        <f t="shared" si="17"/>
        <v>125</v>
      </c>
      <c r="AD141" s="19" t="str">
        <f t="shared" si="12"/>
        <v/>
      </c>
      <c r="AE141" s="19" t="str">
        <f t="shared" si="13"/>
        <v/>
      </c>
      <c r="AG141" s="19" t="s">
        <v>169</v>
      </c>
      <c r="AH141" s="19" t="str">
        <f t="shared" si="14"/>
        <v>2117 JT Equity</v>
      </c>
      <c r="AI141" s="21">
        <f>IFERROR(IF($AG141&lt;&gt;"",_xll.BDP(AH141,"cur_mkt_cap")/1000000,""),"")</f>
        <v>41334.488708999997</v>
      </c>
      <c r="AJ141" s="22">
        <f>IFERROR((COUNTIF($AI$17:$AI141,$AI141)-1)*0.0001+$AI141,"")</f>
        <v>41334.488708999997</v>
      </c>
      <c r="AK141" s="22" t="str">
        <f t="shared" si="15"/>
        <v/>
      </c>
      <c r="AO141" s="19" t="str">
        <f t="shared" si="18"/>
        <v/>
      </c>
      <c r="AQ141" s="19" t="str">
        <f>IF(AO141&lt;&gt;"",_xll.BDP(AO141,"count_index_members"),"")</f>
        <v/>
      </c>
      <c r="AR141" s="19" t="str">
        <f t="shared" si="19"/>
        <v/>
      </c>
      <c r="AS141" s="19" t="str">
        <f t="shared" si="20"/>
        <v/>
      </c>
      <c r="AT141" s="19" t="str">
        <f>IFERROR(IF(AR141&lt;&gt;"",(COUNTIF($AQ$17:$AQ141,$AQ141)-1)*0.0001+$AQ141,""),"")</f>
        <v/>
      </c>
      <c r="AU141" s="19" t="str">
        <f t="shared" si="21"/>
        <v/>
      </c>
      <c r="AV141" s="19"/>
    </row>
    <row r="142" spans="3:48">
      <c r="C142" s="7" t="str">
        <f t="shared" si="11"/>
        <v/>
      </c>
      <c r="E142" s="7" t="str">
        <f t="shared" si="16"/>
        <v/>
      </c>
      <c r="F142" s="34" t="str">
        <f>IF(E142&lt;&gt;"",_xll.BDP(E142,"short_name"),"")</f>
        <v/>
      </c>
      <c r="AC142" s="19">
        <f t="shared" si="17"/>
        <v>126</v>
      </c>
      <c r="AD142" s="19" t="str">
        <f t="shared" si="12"/>
        <v/>
      </c>
      <c r="AE142" s="19" t="str">
        <f t="shared" si="13"/>
        <v/>
      </c>
      <c r="AG142" s="19" t="s">
        <v>170</v>
      </c>
      <c r="AH142" s="19" t="str">
        <f t="shared" si="14"/>
        <v>2120 JT Equity</v>
      </c>
      <c r="AI142" s="21">
        <f>IFERROR(IF($AG142&lt;&gt;"",_xll.BDP(AH142,"cur_mkt_cap")/1000000,""),"")</f>
        <v>86478.464800000002</v>
      </c>
      <c r="AJ142" s="22">
        <f>IFERROR((COUNTIF($AI$17:$AI142,$AI142)-1)*0.0001+$AI142,"")</f>
        <v>86478.464800000002</v>
      </c>
      <c r="AK142" s="22" t="str">
        <f t="shared" si="15"/>
        <v/>
      </c>
      <c r="AO142" s="19" t="str">
        <f t="shared" si="18"/>
        <v/>
      </c>
      <c r="AQ142" s="19" t="str">
        <f>IF(AO142&lt;&gt;"",_xll.BDP(AO142,"count_index_members"),"")</f>
        <v/>
      </c>
      <c r="AR142" s="19" t="str">
        <f t="shared" si="19"/>
        <v/>
      </c>
      <c r="AS142" s="19" t="str">
        <f t="shared" si="20"/>
        <v/>
      </c>
      <c r="AT142" s="19" t="str">
        <f>IFERROR(IF(AR142&lt;&gt;"",(COUNTIF($AQ$17:$AQ142,$AQ142)-1)*0.0001+$AQ142,""),"")</f>
        <v/>
      </c>
      <c r="AU142" s="19" t="str">
        <f t="shared" si="21"/>
        <v/>
      </c>
      <c r="AV142" s="19"/>
    </row>
    <row r="143" spans="3:48">
      <c r="C143" s="7" t="str">
        <f t="shared" si="11"/>
        <v/>
      </c>
      <c r="E143" s="7" t="str">
        <f t="shared" si="16"/>
        <v/>
      </c>
      <c r="F143" s="34" t="str">
        <f>IF(E143&lt;&gt;"",_xll.BDP(E143,"short_name"),"")</f>
        <v/>
      </c>
      <c r="AC143" s="19">
        <f t="shared" si="17"/>
        <v>127</v>
      </c>
      <c r="AD143" s="19" t="str">
        <f t="shared" si="12"/>
        <v/>
      </c>
      <c r="AE143" s="19" t="str">
        <f t="shared" si="13"/>
        <v/>
      </c>
      <c r="AG143" s="19" t="s">
        <v>171</v>
      </c>
      <c r="AH143" s="19" t="str">
        <f t="shared" si="14"/>
        <v>2124 JT Equity</v>
      </c>
      <c r="AI143" s="21">
        <f>IFERROR(IF($AG143&lt;&gt;"",_xll.BDP(AH143,"cur_mkt_cap")/1000000,""),"")</f>
        <v>62144.46</v>
      </c>
      <c r="AJ143" s="22">
        <f>IFERROR((COUNTIF($AI$17:$AI143,$AI143)-1)*0.0001+$AI143,"")</f>
        <v>62144.46</v>
      </c>
      <c r="AK143" s="22" t="str">
        <f t="shared" si="15"/>
        <v/>
      </c>
      <c r="AO143" s="19" t="str">
        <f t="shared" si="18"/>
        <v/>
      </c>
      <c r="AQ143" s="19" t="str">
        <f>IF(AO143&lt;&gt;"",_xll.BDP(AO143,"count_index_members"),"")</f>
        <v/>
      </c>
      <c r="AR143" s="19" t="str">
        <f t="shared" si="19"/>
        <v/>
      </c>
      <c r="AS143" s="19" t="str">
        <f t="shared" si="20"/>
        <v/>
      </c>
      <c r="AT143" s="19" t="str">
        <f>IFERROR(IF(AR143&lt;&gt;"",(COUNTIF($AQ$17:$AQ143,$AQ143)-1)*0.0001+$AQ143,""),"")</f>
        <v/>
      </c>
      <c r="AU143" s="19" t="str">
        <f t="shared" si="21"/>
        <v/>
      </c>
      <c r="AV143" s="19"/>
    </row>
    <row r="144" spans="3:48">
      <c r="C144" s="7" t="str">
        <f t="shared" si="11"/>
        <v/>
      </c>
      <c r="E144" s="7" t="str">
        <f t="shared" si="16"/>
        <v/>
      </c>
      <c r="F144" s="34" t="str">
        <f>IF(E144&lt;&gt;"",_xll.BDP(E144,"short_name"),"")</f>
        <v/>
      </c>
      <c r="AC144" s="19">
        <f t="shared" si="17"/>
        <v>128</v>
      </c>
      <c r="AD144" s="19" t="str">
        <f t="shared" si="12"/>
        <v/>
      </c>
      <c r="AE144" s="19" t="str">
        <f t="shared" si="13"/>
        <v/>
      </c>
      <c r="AG144" s="19" t="s">
        <v>172</v>
      </c>
      <c r="AH144" s="19" t="str">
        <f t="shared" si="14"/>
        <v>2127 JT Equity</v>
      </c>
      <c r="AI144" s="21">
        <f>IFERROR(IF($AG144&lt;&gt;"",_xll.BDP(AH144,"cur_mkt_cap")/1000000,""),"")</f>
        <v>277886.69099999999</v>
      </c>
      <c r="AJ144" s="22">
        <f>IFERROR((COUNTIF($AI$17:$AI144,$AI144)-1)*0.0001+$AI144,"")</f>
        <v>277886.69099999999</v>
      </c>
      <c r="AK144" s="22" t="str">
        <f t="shared" si="15"/>
        <v/>
      </c>
      <c r="AO144" s="19" t="str">
        <f t="shared" si="18"/>
        <v/>
      </c>
      <c r="AQ144" s="19" t="str">
        <f>IF(AO144&lt;&gt;"",_xll.BDP(AO144,"count_index_members"),"")</f>
        <v/>
      </c>
      <c r="AR144" s="19" t="str">
        <f t="shared" si="19"/>
        <v/>
      </c>
      <c r="AS144" s="19" t="str">
        <f t="shared" si="20"/>
        <v/>
      </c>
      <c r="AT144" s="19" t="str">
        <f>IFERROR(IF(AR144&lt;&gt;"",(COUNTIF($AQ$17:$AQ144,$AQ144)-1)*0.0001+$AQ144,""),"")</f>
        <v/>
      </c>
      <c r="AU144" s="19" t="str">
        <f t="shared" si="21"/>
        <v/>
      </c>
      <c r="AV144" s="19"/>
    </row>
    <row r="145" spans="3:48">
      <c r="C145" s="7" t="str">
        <f t="shared" ref="C145:C208" si="22">IFERROR(IF(AC145&lt;&gt;"",INDEX(AH:AH,MATCH(AC145,AD:AD,0)),""),"")</f>
        <v/>
      </c>
      <c r="E145" s="7" t="str">
        <f t="shared" si="16"/>
        <v/>
      </c>
      <c r="F145" s="34" t="str">
        <f>IF(E145&lt;&gt;"",_xll.BDP(E145,"short_name"),"")</f>
        <v/>
      </c>
      <c r="AC145" s="19">
        <f t="shared" si="17"/>
        <v>129</v>
      </c>
      <c r="AD145" s="19" t="str">
        <f t="shared" ref="AD145:AD208" si="23">IFERROR(RANK(AK145,AK:AK,0),"")</f>
        <v/>
      </c>
      <c r="AE145" s="19" t="str">
        <f t="shared" ref="AE145:AE208" si="24">IF(C145&lt;&gt;"",1+AE144,"")</f>
        <v/>
      </c>
      <c r="AG145" s="19" t="s">
        <v>173</v>
      </c>
      <c r="AH145" s="19" t="str">
        <f t="shared" ref="AH145:AH208" si="25">IF($AG145&lt;&gt;"",$AG145&amp;" "&amp;"Equity","")</f>
        <v>2131 JT Equity</v>
      </c>
      <c r="AI145" s="21">
        <f>IFERROR(IF($AG145&lt;&gt;"",_xll.BDP(AH145,"cur_mkt_cap")/1000000,""),"")</f>
        <v>102110.49500000001</v>
      </c>
      <c r="AJ145" s="22">
        <f>IFERROR((COUNTIF($AI$17:$AI145,$AI145)-1)*0.0001+$AI145,"")</f>
        <v>102110.49500000001</v>
      </c>
      <c r="AK145" s="22" t="str">
        <f t="shared" ref="AK145:AK208" si="26">IF(AJ145&gt;$F$1,AJ145,"")</f>
        <v/>
      </c>
      <c r="AO145" s="19" t="str">
        <f t="shared" si="18"/>
        <v/>
      </c>
      <c r="AQ145" s="19" t="str">
        <f>IF(AO145&lt;&gt;"",_xll.BDP(AO145,"count_index_members"),"")</f>
        <v/>
      </c>
      <c r="AR145" s="19" t="str">
        <f t="shared" si="19"/>
        <v/>
      </c>
      <c r="AS145" s="19" t="str">
        <f t="shared" si="20"/>
        <v/>
      </c>
      <c r="AT145" s="19" t="str">
        <f>IFERROR(IF(AR145&lt;&gt;"",(COUNTIF($AQ$17:$AQ145,$AQ145)-1)*0.0001+$AQ145,""),"")</f>
        <v/>
      </c>
      <c r="AU145" s="19" t="str">
        <f t="shared" si="21"/>
        <v/>
      </c>
      <c r="AV145" s="19"/>
    </row>
    <row r="146" spans="3:48">
      <c r="C146" s="7" t="str">
        <f t="shared" si="22"/>
        <v/>
      </c>
      <c r="E146" s="7" t="str">
        <f t="shared" ref="E146:E209" si="27">IFERROR(INDEX(AR:AR,MATCH(AC146,AU:AU,0)),"")</f>
        <v/>
      </c>
      <c r="F146" s="34" t="str">
        <f>IF(E146&lt;&gt;"",_xll.BDP(E146,"short_name"),"")</f>
        <v/>
      </c>
      <c r="AC146" s="19">
        <f t="shared" ref="AC146:AC209" si="28">IF(AH146&lt;&gt;"",1+AC145,"")</f>
        <v>130</v>
      </c>
      <c r="AD146" s="19" t="str">
        <f t="shared" si="23"/>
        <v/>
      </c>
      <c r="AE146" s="19" t="str">
        <f t="shared" si="24"/>
        <v/>
      </c>
      <c r="AG146" s="19" t="s">
        <v>174</v>
      </c>
      <c r="AH146" s="19" t="str">
        <f t="shared" si="25"/>
        <v>2139 JT Equity</v>
      </c>
      <c r="AI146" s="21">
        <f>IFERROR(IF($AG146&lt;&gt;"",_xll.BDP(AH146,"cur_mkt_cap")/1000000,""),"")</f>
        <v>4944.8879999999999</v>
      </c>
      <c r="AJ146" s="22">
        <f>IFERROR((COUNTIF($AI$17:$AI146,$AI146)-1)*0.0001+$AI146,"")</f>
        <v>4944.8879999999999</v>
      </c>
      <c r="AK146" s="22" t="str">
        <f t="shared" si="26"/>
        <v/>
      </c>
      <c r="AO146" s="19" t="str">
        <f t="shared" ref="AO146:AO200" si="29">IF(AM146&lt;&gt;"",AM146&amp;" "&amp;"Index","")</f>
        <v/>
      </c>
      <c r="AQ146" s="19" t="str">
        <f>IF(AO146&lt;&gt;"",_xll.BDP(AO146,"count_index_members"),"")</f>
        <v/>
      </c>
      <c r="AR146" s="19" t="str">
        <f t="shared" ref="AR146:AR200" si="30">IF(AND(AQ146&lt;&gt;"",AQ146&gt;=$D$9),AO146,"")</f>
        <v/>
      </c>
      <c r="AS146" s="19" t="str">
        <f t="shared" ref="AS146:AS200" si="31">IFERROR(IF(E146&lt;&gt;"",1+AS145,""),"")</f>
        <v/>
      </c>
      <c r="AT146" s="19" t="str">
        <f>IFERROR(IF(AR146&lt;&gt;"",(COUNTIF($AQ$17:$AQ146,$AQ146)-1)*0.0001+$AQ146,""),"")</f>
        <v/>
      </c>
      <c r="AU146" s="19" t="str">
        <f t="shared" ref="AU146:AU200" si="32">IFERROR(RANK(AT146,AT:AT,0),"")</f>
        <v/>
      </c>
      <c r="AV146" s="19"/>
    </row>
    <row r="147" spans="3:48">
      <c r="C147" s="7" t="str">
        <f t="shared" si="22"/>
        <v/>
      </c>
      <c r="E147" s="7" t="str">
        <f t="shared" si="27"/>
        <v/>
      </c>
      <c r="F147" s="34" t="str">
        <f>IF(E147&lt;&gt;"",_xll.BDP(E147,"short_name"),"")</f>
        <v/>
      </c>
      <c r="AC147" s="19">
        <f t="shared" si="28"/>
        <v>131</v>
      </c>
      <c r="AD147" s="19" t="str">
        <f t="shared" si="23"/>
        <v/>
      </c>
      <c r="AE147" s="19" t="str">
        <f t="shared" si="24"/>
        <v/>
      </c>
      <c r="AG147" s="19" t="s">
        <v>175</v>
      </c>
      <c r="AH147" s="19" t="str">
        <f t="shared" si="25"/>
        <v>2151 JT Equity</v>
      </c>
      <c r="AI147" s="21">
        <f>IFERROR(IF($AG147&lt;&gt;"",_xll.BDP(AH147,"cur_mkt_cap")/1000000,""),"")</f>
        <v>25583.184000000001</v>
      </c>
      <c r="AJ147" s="22">
        <f>IFERROR((COUNTIF($AI$17:$AI147,$AI147)-1)*0.0001+$AI147,"")</f>
        <v>25583.184000000001</v>
      </c>
      <c r="AK147" s="22" t="str">
        <f t="shared" si="26"/>
        <v/>
      </c>
      <c r="AO147" s="19" t="str">
        <f t="shared" si="29"/>
        <v/>
      </c>
      <c r="AQ147" s="19" t="str">
        <f>IF(AO147&lt;&gt;"",_xll.BDP(AO147,"count_index_members"),"")</f>
        <v/>
      </c>
      <c r="AR147" s="19" t="str">
        <f t="shared" si="30"/>
        <v/>
      </c>
      <c r="AS147" s="19" t="str">
        <f t="shared" si="31"/>
        <v/>
      </c>
      <c r="AT147" s="19" t="str">
        <f>IFERROR(IF(AR147&lt;&gt;"",(COUNTIF($AQ$17:$AQ147,$AQ147)-1)*0.0001+$AQ147,""),"")</f>
        <v/>
      </c>
      <c r="AU147" s="19" t="str">
        <f t="shared" si="32"/>
        <v/>
      </c>
      <c r="AV147" s="19"/>
    </row>
    <row r="148" spans="3:48">
      <c r="C148" s="7" t="str">
        <f t="shared" si="22"/>
        <v/>
      </c>
      <c r="E148" s="7" t="str">
        <f t="shared" si="27"/>
        <v/>
      </c>
      <c r="F148" s="34" t="str">
        <f>IF(E148&lt;&gt;"",_xll.BDP(E148,"short_name"),"")</f>
        <v/>
      </c>
      <c r="AC148" s="19">
        <f t="shared" si="28"/>
        <v>132</v>
      </c>
      <c r="AD148" s="19" t="str">
        <f t="shared" si="23"/>
        <v/>
      </c>
      <c r="AE148" s="19" t="str">
        <f t="shared" si="24"/>
        <v/>
      </c>
      <c r="AG148" s="19" t="s">
        <v>176</v>
      </c>
      <c r="AH148" s="19" t="str">
        <f t="shared" si="25"/>
        <v>2154 JT Equity</v>
      </c>
      <c r="AI148" s="21">
        <f>IFERROR(IF($AG148&lt;&gt;"",_xll.BDP(AH148,"cur_mkt_cap")/1000000,""),"")</f>
        <v>33623.315999999999</v>
      </c>
      <c r="AJ148" s="22">
        <f>IFERROR((COUNTIF($AI$17:$AI148,$AI148)-1)*0.0001+$AI148,"")</f>
        <v>33623.315999999999</v>
      </c>
      <c r="AK148" s="22" t="str">
        <f t="shared" si="26"/>
        <v/>
      </c>
      <c r="AO148" s="19" t="str">
        <f t="shared" si="29"/>
        <v/>
      </c>
      <c r="AQ148" s="19" t="str">
        <f>IF(AO148&lt;&gt;"",_xll.BDP(AO148,"count_index_members"),"")</f>
        <v/>
      </c>
      <c r="AR148" s="19" t="str">
        <f t="shared" si="30"/>
        <v/>
      </c>
      <c r="AS148" s="19" t="str">
        <f t="shared" si="31"/>
        <v/>
      </c>
      <c r="AT148" s="19" t="str">
        <f>IFERROR(IF(AR148&lt;&gt;"",(COUNTIF($AQ$17:$AQ148,$AQ148)-1)*0.0001+$AQ148,""),"")</f>
        <v/>
      </c>
      <c r="AU148" s="19" t="str">
        <f t="shared" si="32"/>
        <v/>
      </c>
      <c r="AV148" s="19"/>
    </row>
    <row r="149" spans="3:48">
      <c r="C149" s="7" t="str">
        <f t="shared" si="22"/>
        <v/>
      </c>
      <c r="E149" s="7" t="str">
        <f t="shared" si="27"/>
        <v/>
      </c>
      <c r="F149" s="34" t="str">
        <f>IF(E149&lt;&gt;"",_xll.BDP(E149,"short_name"),"")</f>
        <v/>
      </c>
      <c r="AC149" s="19">
        <f t="shared" si="28"/>
        <v>133</v>
      </c>
      <c r="AD149" s="19" t="str">
        <f t="shared" si="23"/>
        <v/>
      </c>
      <c r="AE149" s="19" t="str">
        <f t="shared" si="24"/>
        <v/>
      </c>
      <c r="AG149" s="19" t="s">
        <v>177</v>
      </c>
      <c r="AH149" s="19" t="str">
        <f t="shared" si="25"/>
        <v>2157 JT Equity</v>
      </c>
      <c r="AI149" s="21">
        <f>IFERROR(IF($AG149&lt;&gt;"",_xll.BDP(AH149,"cur_mkt_cap")/1000000,""),"")</f>
        <v>47654.400000000001</v>
      </c>
      <c r="AJ149" s="22">
        <f>IFERROR((COUNTIF($AI$17:$AI149,$AI149)-1)*0.0001+$AI149,"")</f>
        <v>47654.400000000001</v>
      </c>
      <c r="AK149" s="22" t="str">
        <f t="shared" si="26"/>
        <v/>
      </c>
      <c r="AO149" s="19" t="str">
        <f t="shared" si="29"/>
        <v/>
      </c>
      <c r="AQ149" s="19" t="str">
        <f>IF(AO149&lt;&gt;"",_xll.BDP(AO149,"count_index_members"),"")</f>
        <v/>
      </c>
      <c r="AR149" s="19" t="str">
        <f t="shared" si="30"/>
        <v/>
      </c>
      <c r="AS149" s="19" t="str">
        <f t="shared" si="31"/>
        <v/>
      </c>
      <c r="AT149" s="19" t="str">
        <f>IFERROR(IF(AR149&lt;&gt;"",(COUNTIF($AQ$17:$AQ149,$AQ149)-1)*0.0001+$AQ149,""),"")</f>
        <v/>
      </c>
      <c r="AU149" s="19" t="str">
        <f t="shared" si="32"/>
        <v/>
      </c>
      <c r="AV149" s="19"/>
    </row>
    <row r="150" spans="3:48">
      <c r="C150" s="7" t="str">
        <f t="shared" si="22"/>
        <v/>
      </c>
      <c r="E150" s="7" t="str">
        <f t="shared" si="27"/>
        <v/>
      </c>
      <c r="F150" s="34" t="str">
        <f>IF(E150&lt;&gt;"",_xll.BDP(E150,"short_name"),"")</f>
        <v/>
      </c>
      <c r="AC150" s="19">
        <f t="shared" si="28"/>
        <v>134</v>
      </c>
      <c r="AD150" s="19" t="str">
        <f t="shared" si="23"/>
        <v/>
      </c>
      <c r="AE150" s="19" t="str">
        <f t="shared" si="24"/>
        <v/>
      </c>
      <c r="AG150" s="19" t="s">
        <v>178</v>
      </c>
      <c r="AH150" s="19" t="str">
        <f t="shared" si="25"/>
        <v>2168 JT Equity</v>
      </c>
      <c r="AI150" s="21">
        <f>IFERROR(IF($AG150&lt;&gt;"",_xll.BDP(AH150,"cur_mkt_cap")/1000000,""),"")</f>
        <v>33894.213900000002</v>
      </c>
      <c r="AJ150" s="22">
        <f>IFERROR((COUNTIF($AI$17:$AI150,$AI150)-1)*0.0001+$AI150,"")</f>
        <v>33894.213900000002</v>
      </c>
      <c r="AK150" s="22" t="str">
        <f t="shared" si="26"/>
        <v/>
      </c>
      <c r="AO150" s="19" t="str">
        <f t="shared" si="29"/>
        <v/>
      </c>
      <c r="AQ150" s="19" t="str">
        <f>IF(AO150&lt;&gt;"",_xll.BDP(AO150,"count_index_members"),"")</f>
        <v/>
      </c>
      <c r="AR150" s="19" t="str">
        <f t="shared" si="30"/>
        <v/>
      </c>
      <c r="AS150" s="19" t="str">
        <f t="shared" si="31"/>
        <v/>
      </c>
      <c r="AT150" s="19" t="str">
        <f>IFERROR(IF(AR150&lt;&gt;"",(COUNTIF($AQ$17:$AQ150,$AQ150)-1)*0.0001+$AQ150,""),"")</f>
        <v/>
      </c>
      <c r="AU150" s="19" t="str">
        <f t="shared" si="32"/>
        <v/>
      </c>
      <c r="AV150" s="19"/>
    </row>
    <row r="151" spans="3:48">
      <c r="C151" s="7" t="str">
        <f t="shared" si="22"/>
        <v/>
      </c>
      <c r="E151" s="7" t="str">
        <f t="shared" si="27"/>
        <v/>
      </c>
      <c r="F151" s="34" t="str">
        <f>IF(E151&lt;&gt;"",_xll.BDP(E151,"short_name"),"")</f>
        <v/>
      </c>
      <c r="AC151" s="19">
        <f t="shared" si="28"/>
        <v>135</v>
      </c>
      <c r="AD151" s="19" t="str">
        <f t="shared" si="23"/>
        <v/>
      </c>
      <c r="AE151" s="19" t="str">
        <f t="shared" si="24"/>
        <v/>
      </c>
      <c r="AG151" s="19" t="s">
        <v>179</v>
      </c>
      <c r="AH151" s="19" t="str">
        <f t="shared" si="25"/>
        <v>2169 JT Equity</v>
      </c>
      <c r="AI151" s="21">
        <f>IFERROR(IF($AG151&lt;&gt;"",_xll.BDP(AH151,"cur_mkt_cap")/1000000,""),"")</f>
        <v>6910.5511999999999</v>
      </c>
      <c r="AJ151" s="22">
        <f>IFERROR((COUNTIF($AI$17:$AI151,$AI151)-1)*0.0001+$AI151,"")</f>
        <v>6910.5511999999999</v>
      </c>
      <c r="AK151" s="22" t="str">
        <f t="shared" si="26"/>
        <v/>
      </c>
      <c r="AO151" s="19" t="str">
        <f t="shared" si="29"/>
        <v/>
      </c>
      <c r="AQ151" s="19" t="str">
        <f>IF(AO151&lt;&gt;"",_xll.BDP(AO151,"count_index_members"),"")</f>
        <v/>
      </c>
      <c r="AR151" s="19" t="str">
        <f t="shared" si="30"/>
        <v/>
      </c>
      <c r="AS151" s="19" t="str">
        <f t="shared" si="31"/>
        <v/>
      </c>
      <c r="AT151" s="19" t="str">
        <f>IFERROR(IF(AR151&lt;&gt;"",(COUNTIF($AQ$17:$AQ151,$AQ151)-1)*0.0001+$AQ151,""),"")</f>
        <v/>
      </c>
      <c r="AU151" s="19" t="str">
        <f t="shared" si="32"/>
        <v/>
      </c>
      <c r="AV151" s="19"/>
    </row>
    <row r="152" spans="3:48">
      <c r="C152" s="7" t="str">
        <f t="shared" si="22"/>
        <v/>
      </c>
      <c r="E152" s="7" t="str">
        <f t="shared" si="27"/>
        <v/>
      </c>
      <c r="F152" s="34" t="str">
        <f>IF(E152&lt;&gt;"",_xll.BDP(E152,"short_name"),"")</f>
        <v/>
      </c>
      <c r="AC152" s="19">
        <f t="shared" si="28"/>
        <v>136</v>
      </c>
      <c r="AD152" s="19" t="str">
        <f t="shared" si="23"/>
        <v/>
      </c>
      <c r="AE152" s="19" t="str">
        <f t="shared" si="24"/>
        <v/>
      </c>
      <c r="AG152" s="19" t="s">
        <v>180</v>
      </c>
      <c r="AH152" s="19" t="str">
        <f t="shared" si="25"/>
        <v>2170 JT Equity</v>
      </c>
      <c r="AI152" s="21">
        <f>IFERROR(IF($AG152&lt;&gt;"",_xll.BDP(AH152,"cur_mkt_cap")/1000000,""),"")</f>
        <v>48732.307999999997</v>
      </c>
      <c r="AJ152" s="22">
        <f>IFERROR((COUNTIF($AI$17:$AI152,$AI152)-1)*0.0001+$AI152,"")</f>
        <v>48732.307999999997</v>
      </c>
      <c r="AK152" s="22" t="str">
        <f t="shared" si="26"/>
        <v/>
      </c>
      <c r="AO152" s="19" t="str">
        <f t="shared" si="29"/>
        <v/>
      </c>
      <c r="AQ152" s="19" t="str">
        <f>IF(AO152&lt;&gt;"",_xll.BDP(AO152,"count_index_members"),"")</f>
        <v/>
      </c>
      <c r="AR152" s="19" t="str">
        <f t="shared" si="30"/>
        <v/>
      </c>
      <c r="AS152" s="19" t="str">
        <f t="shared" si="31"/>
        <v/>
      </c>
      <c r="AT152" s="19" t="str">
        <f>IFERROR(IF(AR152&lt;&gt;"",(COUNTIF($AQ$17:$AQ152,$AQ152)-1)*0.0001+$AQ152,""),"")</f>
        <v/>
      </c>
      <c r="AU152" s="19" t="str">
        <f t="shared" si="32"/>
        <v/>
      </c>
      <c r="AV152" s="19"/>
    </row>
    <row r="153" spans="3:48">
      <c r="C153" s="7" t="str">
        <f t="shared" si="22"/>
        <v/>
      </c>
      <c r="E153" s="7" t="str">
        <f t="shared" si="27"/>
        <v/>
      </c>
      <c r="F153" s="34" t="str">
        <f>IF(E153&lt;&gt;"",_xll.BDP(E153,"short_name"),"")</f>
        <v/>
      </c>
      <c r="AC153" s="19">
        <f t="shared" si="28"/>
        <v>137</v>
      </c>
      <c r="AD153" s="19" t="str">
        <f t="shared" si="23"/>
        <v/>
      </c>
      <c r="AE153" s="19" t="str">
        <f t="shared" si="24"/>
        <v/>
      </c>
      <c r="AG153" s="19" t="s">
        <v>181</v>
      </c>
      <c r="AH153" s="19" t="str">
        <f t="shared" si="25"/>
        <v>2174 JT Equity</v>
      </c>
      <c r="AI153" s="21">
        <f>IFERROR(IF($AG153&lt;&gt;"",_xll.BDP(AH153,"cur_mkt_cap")/1000000,""),"")</f>
        <v>35778.621648</v>
      </c>
      <c r="AJ153" s="22">
        <f>IFERROR((COUNTIF($AI$17:$AI153,$AI153)-1)*0.0001+$AI153,"")</f>
        <v>35778.621648</v>
      </c>
      <c r="AK153" s="22" t="str">
        <f t="shared" si="26"/>
        <v/>
      </c>
      <c r="AO153" s="19" t="str">
        <f t="shared" si="29"/>
        <v/>
      </c>
      <c r="AQ153" s="19" t="str">
        <f>IF(AO153&lt;&gt;"",_xll.BDP(AO153,"count_index_members"),"")</f>
        <v/>
      </c>
      <c r="AR153" s="19" t="str">
        <f t="shared" si="30"/>
        <v/>
      </c>
      <c r="AS153" s="19" t="str">
        <f t="shared" si="31"/>
        <v/>
      </c>
      <c r="AT153" s="19" t="str">
        <f>IFERROR(IF(AR153&lt;&gt;"",(COUNTIF($AQ$17:$AQ153,$AQ153)-1)*0.0001+$AQ153,""),"")</f>
        <v/>
      </c>
      <c r="AU153" s="19" t="str">
        <f t="shared" si="32"/>
        <v/>
      </c>
      <c r="AV153" s="19"/>
    </row>
    <row r="154" spans="3:48">
      <c r="C154" s="7" t="str">
        <f t="shared" si="22"/>
        <v/>
      </c>
      <c r="E154" s="7" t="str">
        <f t="shared" si="27"/>
        <v/>
      </c>
      <c r="F154" s="34" t="str">
        <f>IF(E154&lt;&gt;"",_xll.BDP(E154,"short_name"),"")</f>
        <v/>
      </c>
      <c r="AC154" s="19">
        <f t="shared" si="28"/>
        <v>138</v>
      </c>
      <c r="AD154" s="19" t="str">
        <f t="shared" si="23"/>
        <v/>
      </c>
      <c r="AE154" s="19" t="str">
        <f t="shared" si="24"/>
        <v/>
      </c>
      <c r="AG154" s="19" t="s">
        <v>182</v>
      </c>
      <c r="AH154" s="19" t="str">
        <f t="shared" si="25"/>
        <v>2175 JT Equity</v>
      </c>
      <c r="AI154" s="21">
        <f>IFERROR(IF($AG154&lt;&gt;"",_xll.BDP(AH154,"cur_mkt_cap")/1000000,""),"")</f>
        <v>112135.749</v>
      </c>
      <c r="AJ154" s="22">
        <f>IFERROR((COUNTIF($AI$17:$AI154,$AI154)-1)*0.0001+$AI154,"")</f>
        <v>112135.749</v>
      </c>
      <c r="AK154" s="22" t="str">
        <f t="shared" si="26"/>
        <v/>
      </c>
      <c r="AO154" s="19" t="str">
        <f t="shared" si="29"/>
        <v/>
      </c>
      <c r="AQ154" s="19" t="str">
        <f>IF(AO154&lt;&gt;"",_xll.BDP(AO154,"count_index_members"),"")</f>
        <v/>
      </c>
      <c r="AR154" s="19" t="str">
        <f t="shared" si="30"/>
        <v/>
      </c>
      <c r="AS154" s="19" t="str">
        <f t="shared" si="31"/>
        <v/>
      </c>
      <c r="AT154" s="19" t="str">
        <f>IFERROR(IF(AR154&lt;&gt;"",(COUNTIF($AQ$17:$AQ154,$AQ154)-1)*0.0001+$AQ154,""),"")</f>
        <v/>
      </c>
      <c r="AU154" s="19" t="str">
        <f t="shared" si="32"/>
        <v/>
      </c>
      <c r="AV154" s="19"/>
    </row>
    <row r="155" spans="3:48">
      <c r="C155" s="7" t="str">
        <f t="shared" si="22"/>
        <v/>
      </c>
      <c r="E155" s="7" t="str">
        <f t="shared" si="27"/>
        <v/>
      </c>
      <c r="F155" s="34" t="str">
        <f>IF(E155&lt;&gt;"",_xll.BDP(E155,"short_name"),"")</f>
        <v/>
      </c>
      <c r="AC155" s="19">
        <f t="shared" si="28"/>
        <v>139</v>
      </c>
      <c r="AD155" s="19" t="str">
        <f t="shared" si="23"/>
        <v/>
      </c>
      <c r="AE155" s="19" t="str">
        <f t="shared" si="24"/>
        <v/>
      </c>
      <c r="AG155" s="19" t="s">
        <v>183</v>
      </c>
      <c r="AH155" s="19" t="str">
        <f t="shared" si="25"/>
        <v>2181 JT Equity</v>
      </c>
      <c r="AI155" s="21">
        <f>IFERROR(IF($AG155&lt;&gt;"",_xll.BDP(AH155,"cur_mkt_cap")/1000000,""),"")</f>
        <v>480226.85256000003</v>
      </c>
      <c r="AJ155" s="22">
        <f>IFERROR((COUNTIF($AI$17:$AI155,$AI155)-1)*0.0001+$AI155,"")</f>
        <v>480226.85256000003</v>
      </c>
      <c r="AK155" s="22" t="str">
        <f t="shared" si="26"/>
        <v/>
      </c>
      <c r="AO155" s="19" t="str">
        <f t="shared" si="29"/>
        <v/>
      </c>
      <c r="AQ155" s="19" t="str">
        <f>IF(AO155&lt;&gt;"",_xll.BDP(AO155,"count_index_members"),"")</f>
        <v/>
      </c>
      <c r="AR155" s="19" t="str">
        <f t="shared" si="30"/>
        <v/>
      </c>
      <c r="AS155" s="19" t="str">
        <f t="shared" si="31"/>
        <v/>
      </c>
      <c r="AT155" s="19" t="str">
        <f>IFERROR(IF(AR155&lt;&gt;"",(COUNTIF($AQ$17:$AQ155,$AQ155)-1)*0.0001+$AQ155,""),"")</f>
        <v/>
      </c>
      <c r="AU155" s="19" t="str">
        <f t="shared" si="32"/>
        <v/>
      </c>
      <c r="AV155" s="19"/>
    </row>
    <row r="156" spans="3:48">
      <c r="C156" s="7" t="str">
        <f t="shared" si="22"/>
        <v/>
      </c>
      <c r="E156" s="7" t="str">
        <f t="shared" si="27"/>
        <v/>
      </c>
      <c r="F156" s="34" t="str">
        <f>IF(E156&lt;&gt;"",_xll.BDP(E156,"short_name"),"")</f>
        <v/>
      </c>
      <c r="AC156" s="19">
        <f t="shared" si="28"/>
        <v>140</v>
      </c>
      <c r="AD156" s="19" t="str">
        <f t="shared" si="23"/>
        <v/>
      </c>
      <c r="AE156" s="19" t="str">
        <f t="shared" si="24"/>
        <v/>
      </c>
      <c r="AG156" s="19" t="s">
        <v>184</v>
      </c>
      <c r="AH156" s="19" t="str">
        <f t="shared" si="25"/>
        <v>2183 JT Equity</v>
      </c>
      <c r="AI156" s="21">
        <f>IFERROR(IF($AG156&lt;&gt;"",_xll.BDP(AH156,"cur_mkt_cap")/1000000,""),"")</f>
        <v>35576.119999999995</v>
      </c>
      <c r="AJ156" s="22">
        <f>IFERROR((COUNTIF($AI$17:$AI156,$AI156)-1)*0.0001+$AI156,"")</f>
        <v>35576.119999999995</v>
      </c>
      <c r="AK156" s="22" t="str">
        <f t="shared" si="26"/>
        <v/>
      </c>
      <c r="AO156" s="19" t="str">
        <f t="shared" si="29"/>
        <v/>
      </c>
      <c r="AQ156" s="19" t="str">
        <f>IF(AO156&lt;&gt;"",_xll.BDP(AO156,"count_index_members"),"")</f>
        <v/>
      </c>
      <c r="AR156" s="19" t="str">
        <f t="shared" si="30"/>
        <v/>
      </c>
      <c r="AS156" s="19" t="str">
        <f t="shared" si="31"/>
        <v/>
      </c>
      <c r="AT156" s="19" t="str">
        <f>IFERROR(IF(AR156&lt;&gt;"",(COUNTIF($AQ$17:$AQ156,$AQ156)-1)*0.0001+$AQ156,""),"")</f>
        <v/>
      </c>
      <c r="AU156" s="19" t="str">
        <f t="shared" si="32"/>
        <v/>
      </c>
      <c r="AV156" s="19"/>
    </row>
    <row r="157" spans="3:48">
      <c r="C157" s="7" t="str">
        <f t="shared" si="22"/>
        <v/>
      </c>
      <c r="E157" s="7" t="str">
        <f t="shared" si="27"/>
        <v/>
      </c>
      <c r="F157" s="34" t="str">
        <f>IF(E157&lt;&gt;"",_xll.BDP(E157,"short_name"),"")</f>
        <v/>
      </c>
      <c r="AC157" s="19">
        <f t="shared" si="28"/>
        <v>141</v>
      </c>
      <c r="AD157" s="19" t="str">
        <f t="shared" si="23"/>
        <v/>
      </c>
      <c r="AE157" s="19" t="str">
        <f t="shared" si="24"/>
        <v/>
      </c>
      <c r="AG157" s="19" t="s">
        <v>185</v>
      </c>
      <c r="AH157" s="19" t="str">
        <f t="shared" si="25"/>
        <v>2193 JT Equity</v>
      </c>
      <c r="AI157" s="21">
        <f>IFERROR(IF($AG157&lt;&gt;"",_xll.BDP(AH157,"cur_mkt_cap")/1000000,""),"")</f>
        <v>104050.02960000001</v>
      </c>
      <c r="AJ157" s="22">
        <f>IFERROR((COUNTIF($AI$17:$AI157,$AI157)-1)*0.0001+$AI157,"")</f>
        <v>104050.02960000001</v>
      </c>
      <c r="AK157" s="22" t="str">
        <f t="shared" si="26"/>
        <v/>
      </c>
      <c r="AO157" s="19" t="str">
        <f t="shared" si="29"/>
        <v/>
      </c>
      <c r="AQ157" s="19" t="str">
        <f>IF(AO157&lt;&gt;"",_xll.BDP(AO157,"count_index_members"),"")</f>
        <v/>
      </c>
      <c r="AR157" s="19" t="str">
        <f t="shared" si="30"/>
        <v/>
      </c>
      <c r="AS157" s="19" t="str">
        <f t="shared" si="31"/>
        <v/>
      </c>
      <c r="AT157" s="19" t="str">
        <f>IFERROR(IF(AR157&lt;&gt;"",(COUNTIF($AQ$17:$AQ157,$AQ157)-1)*0.0001+$AQ157,""),"")</f>
        <v/>
      </c>
      <c r="AU157" s="19" t="str">
        <f t="shared" si="32"/>
        <v/>
      </c>
      <c r="AV157" s="19"/>
    </row>
    <row r="158" spans="3:48">
      <c r="C158" s="7" t="str">
        <f t="shared" si="22"/>
        <v/>
      </c>
      <c r="E158" s="7" t="str">
        <f t="shared" si="27"/>
        <v/>
      </c>
      <c r="F158" s="34" t="str">
        <f>IF(E158&lt;&gt;"",_xll.BDP(E158,"short_name"),"")</f>
        <v/>
      </c>
      <c r="AC158" s="19">
        <f t="shared" si="28"/>
        <v>142</v>
      </c>
      <c r="AD158" s="19" t="str">
        <f t="shared" si="23"/>
        <v/>
      </c>
      <c r="AE158" s="19" t="str">
        <f t="shared" si="24"/>
        <v/>
      </c>
      <c r="AG158" s="19" t="s">
        <v>186</v>
      </c>
      <c r="AH158" s="19" t="str">
        <f t="shared" si="25"/>
        <v>2196 JT Equity</v>
      </c>
      <c r="AI158" s="21">
        <f>IFERROR(IF($AG158&lt;&gt;"",_xll.BDP(AH158,"cur_mkt_cap")/1000000,""),"")</f>
        <v>8815.8420000000006</v>
      </c>
      <c r="AJ158" s="22">
        <f>IFERROR((COUNTIF($AI$17:$AI158,$AI158)-1)*0.0001+$AI158,"")</f>
        <v>8815.8420000000006</v>
      </c>
      <c r="AK158" s="22" t="str">
        <f t="shared" si="26"/>
        <v/>
      </c>
      <c r="AO158" s="19" t="str">
        <f t="shared" si="29"/>
        <v/>
      </c>
      <c r="AQ158" s="19" t="str">
        <f>IF(AO158&lt;&gt;"",_xll.BDP(AO158,"count_index_members"),"")</f>
        <v/>
      </c>
      <c r="AR158" s="19" t="str">
        <f t="shared" si="30"/>
        <v/>
      </c>
      <c r="AS158" s="19" t="str">
        <f t="shared" si="31"/>
        <v/>
      </c>
      <c r="AT158" s="19" t="str">
        <f>IFERROR(IF(AR158&lt;&gt;"",(COUNTIF($AQ$17:$AQ158,$AQ158)-1)*0.0001+$AQ158,""),"")</f>
        <v/>
      </c>
      <c r="AU158" s="19" t="str">
        <f t="shared" si="32"/>
        <v/>
      </c>
      <c r="AV158" s="19"/>
    </row>
    <row r="159" spans="3:48">
      <c r="C159" s="7" t="str">
        <f t="shared" si="22"/>
        <v/>
      </c>
      <c r="E159" s="7" t="str">
        <f t="shared" si="27"/>
        <v/>
      </c>
      <c r="F159" s="34" t="str">
        <f>IF(E159&lt;&gt;"",_xll.BDP(E159,"short_name"),"")</f>
        <v/>
      </c>
      <c r="AC159" s="19">
        <f t="shared" si="28"/>
        <v>143</v>
      </c>
      <c r="AD159" s="19" t="str">
        <f t="shared" si="23"/>
        <v/>
      </c>
      <c r="AE159" s="19" t="str">
        <f t="shared" si="24"/>
        <v/>
      </c>
      <c r="AG159" s="19" t="s">
        <v>187</v>
      </c>
      <c r="AH159" s="19" t="str">
        <f t="shared" si="25"/>
        <v>2198 JT Equity</v>
      </c>
      <c r="AI159" s="21">
        <f>IFERROR(IF($AG159&lt;&gt;"",_xll.BDP(AH159,"cur_mkt_cap")/1000000,""),"")</f>
        <v>21264.216</v>
      </c>
      <c r="AJ159" s="22">
        <f>IFERROR((COUNTIF($AI$17:$AI159,$AI159)-1)*0.0001+$AI159,"")</f>
        <v>21264.216</v>
      </c>
      <c r="AK159" s="22" t="str">
        <f t="shared" si="26"/>
        <v/>
      </c>
      <c r="AO159" s="19" t="str">
        <f t="shared" si="29"/>
        <v/>
      </c>
      <c r="AQ159" s="19" t="str">
        <f>IF(AO159&lt;&gt;"",_xll.BDP(AO159,"count_index_members"),"")</f>
        <v/>
      </c>
      <c r="AR159" s="19" t="str">
        <f t="shared" si="30"/>
        <v/>
      </c>
      <c r="AS159" s="19" t="str">
        <f t="shared" si="31"/>
        <v/>
      </c>
      <c r="AT159" s="19" t="str">
        <f>IFERROR(IF(AR159&lt;&gt;"",(COUNTIF($AQ$17:$AQ159,$AQ159)-1)*0.0001+$AQ159,""),"")</f>
        <v/>
      </c>
      <c r="AU159" s="19" t="str">
        <f t="shared" si="32"/>
        <v/>
      </c>
      <c r="AV159" s="19"/>
    </row>
    <row r="160" spans="3:48">
      <c r="C160" s="7" t="str">
        <f t="shared" si="22"/>
        <v/>
      </c>
      <c r="E160" s="7" t="str">
        <f t="shared" si="27"/>
        <v/>
      </c>
      <c r="F160" s="34" t="str">
        <f>IF(E160&lt;&gt;"",_xll.BDP(E160,"short_name"),"")</f>
        <v/>
      </c>
      <c r="AC160" s="19">
        <f t="shared" si="28"/>
        <v>144</v>
      </c>
      <c r="AD160" s="19" t="str">
        <f t="shared" si="23"/>
        <v/>
      </c>
      <c r="AE160" s="19" t="str">
        <f t="shared" si="24"/>
        <v/>
      </c>
      <c r="AG160" s="19" t="s">
        <v>188</v>
      </c>
      <c r="AH160" s="19" t="str">
        <f t="shared" si="25"/>
        <v>2201 JT Equity</v>
      </c>
      <c r="AI160" s="21">
        <f>IFERROR(IF($AG160&lt;&gt;"",_xll.BDP(AH160,"cur_mkt_cap")/1000000,""),"")</f>
        <v>254962.86314499998</v>
      </c>
      <c r="AJ160" s="22">
        <f>IFERROR((COUNTIF($AI$17:$AI160,$AI160)-1)*0.0001+$AI160,"")</f>
        <v>254962.86314499998</v>
      </c>
      <c r="AK160" s="22" t="str">
        <f t="shared" si="26"/>
        <v/>
      </c>
      <c r="AO160" s="19" t="str">
        <f t="shared" si="29"/>
        <v/>
      </c>
      <c r="AQ160" s="19" t="str">
        <f>IF(AO160&lt;&gt;"",_xll.BDP(AO160,"count_index_members"),"")</f>
        <v/>
      </c>
      <c r="AR160" s="19" t="str">
        <f t="shared" si="30"/>
        <v/>
      </c>
      <c r="AS160" s="19" t="str">
        <f t="shared" si="31"/>
        <v/>
      </c>
      <c r="AT160" s="19" t="str">
        <f>IFERROR(IF(AR160&lt;&gt;"",(COUNTIF($AQ$17:$AQ160,$AQ160)-1)*0.0001+$AQ160,""),"")</f>
        <v/>
      </c>
      <c r="AU160" s="19" t="str">
        <f t="shared" si="32"/>
        <v/>
      </c>
      <c r="AV160" s="19"/>
    </row>
    <row r="161" spans="3:48">
      <c r="C161" s="7" t="str">
        <f t="shared" si="22"/>
        <v/>
      </c>
      <c r="E161" s="7" t="str">
        <f t="shared" si="27"/>
        <v/>
      </c>
      <c r="F161" s="34" t="str">
        <f>IF(E161&lt;&gt;"",_xll.BDP(E161,"short_name"),"")</f>
        <v/>
      </c>
      <c r="AC161" s="19">
        <f t="shared" si="28"/>
        <v>145</v>
      </c>
      <c r="AD161" s="19" t="str">
        <f t="shared" si="23"/>
        <v/>
      </c>
      <c r="AE161" s="19" t="str">
        <f t="shared" si="24"/>
        <v/>
      </c>
      <c r="AG161" s="19" t="s">
        <v>189</v>
      </c>
      <c r="AH161" s="19" t="str">
        <f t="shared" si="25"/>
        <v>2204 JT Equity</v>
      </c>
      <c r="AI161" s="21">
        <f>IFERROR(IF($AG161&lt;&gt;"",_xll.BDP(AH161,"cur_mkt_cap")/1000000,""),"")</f>
        <v>30657.931650000002</v>
      </c>
      <c r="AJ161" s="22">
        <f>IFERROR((COUNTIF($AI$17:$AI161,$AI161)-1)*0.0001+$AI161,"")</f>
        <v>30657.931650000002</v>
      </c>
      <c r="AK161" s="22" t="str">
        <f t="shared" si="26"/>
        <v/>
      </c>
      <c r="AO161" s="19" t="str">
        <f t="shared" si="29"/>
        <v/>
      </c>
      <c r="AQ161" s="19" t="str">
        <f>IF(AO161&lt;&gt;"",_xll.BDP(AO161,"count_index_members"),"")</f>
        <v/>
      </c>
      <c r="AR161" s="19" t="str">
        <f t="shared" si="30"/>
        <v/>
      </c>
      <c r="AS161" s="19" t="str">
        <f t="shared" si="31"/>
        <v/>
      </c>
      <c r="AT161" s="19" t="str">
        <f>IFERROR(IF(AR161&lt;&gt;"",(COUNTIF($AQ$17:$AQ161,$AQ161)-1)*0.0001+$AQ161,""),"")</f>
        <v/>
      </c>
      <c r="AU161" s="19" t="str">
        <f t="shared" si="32"/>
        <v/>
      </c>
      <c r="AV161" s="19"/>
    </row>
    <row r="162" spans="3:48">
      <c r="C162" s="7" t="str">
        <f t="shared" si="22"/>
        <v/>
      </c>
      <c r="E162" s="7" t="str">
        <f t="shared" si="27"/>
        <v/>
      </c>
      <c r="F162" s="34" t="str">
        <f>IF(E162&lt;&gt;"",_xll.BDP(E162,"short_name"),"")</f>
        <v/>
      </c>
      <c r="AC162" s="19">
        <f t="shared" si="28"/>
        <v>146</v>
      </c>
      <c r="AD162" s="19" t="str">
        <f t="shared" si="23"/>
        <v/>
      </c>
      <c r="AE162" s="19" t="str">
        <f t="shared" si="24"/>
        <v/>
      </c>
      <c r="AG162" s="19" t="s">
        <v>190</v>
      </c>
      <c r="AH162" s="19" t="str">
        <f t="shared" si="25"/>
        <v>2206 JT Equity</v>
      </c>
      <c r="AI162" s="21">
        <f>IFERROR(IF($AG162&lt;&gt;"",_xll.BDP(AH162,"cur_mkt_cap")/1000000,""),"")</f>
        <v>367979.36570000002</v>
      </c>
      <c r="AJ162" s="22">
        <f>IFERROR((COUNTIF($AI$17:$AI162,$AI162)-1)*0.0001+$AI162,"")</f>
        <v>367979.36570000002</v>
      </c>
      <c r="AK162" s="22" t="str">
        <f t="shared" si="26"/>
        <v/>
      </c>
      <c r="AO162" s="19" t="str">
        <f t="shared" si="29"/>
        <v/>
      </c>
      <c r="AQ162" s="19" t="str">
        <f>IF(AO162&lt;&gt;"",_xll.BDP(AO162,"count_index_members"),"")</f>
        <v/>
      </c>
      <c r="AR162" s="19" t="str">
        <f t="shared" si="30"/>
        <v/>
      </c>
      <c r="AS162" s="19" t="str">
        <f t="shared" si="31"/>
        <v/>
      </c>
      <c r="AT162" s="19" t="str">
        <f>IFERROR(IF(AR162&lt;&gt;"",(COUNTIF($AQ$17:$AQ162,$AQ162)-1)*0.0001+$AQ162,""),"")</f>
        <v/>
      </c>
      <c r="AU162" s="19" t="str">
        <f t="shared" si="32"/>
        <v/>
      </c>
      <c r="AV162" s="19"/>
    </row>
    <row r="163" spans="3:48">
      <c r="C163" s="7" t="str">
        <f t="shared" si="22"/>
        <v/>
      </c>
      <c r="E163" s="7" t="str">
        <f t="shared" si="27"/>
        <v/>
      </c>
      <c r="F163" s="34" t="str">
        <f>IF(E163&lt;&gt;"",_xll.BDP(E163,"short_name"),"")</f>
        <v/>
      </c>
      <c r="AC163" s="19">
        <f t="shared" si="28"/>
        <v>147</v>
      </c>
      <c r="AD163" s="19" t="str">
        <f t="shared" si="23"/>
        <v/>
      </c>
      <c r="AE163" s="19" t="str">
        <f t="shared" si="24"/>
        <v/>
      </c>
      <c r="AG163" s="19" t="s">
        <v>191</v>
      </c>
      <c r="AH163" s="19" t="str">
        <f t="shared" si="25"/>
        <v>2207 JT Equity</v>
      </c>
      <c r="AI163" s="21">
        <f>IFERROR(IF($AG163&lt;&gt;"",_xll.BDP(AH163,"cur_mkt_cap")/1000000,""),"")</f>
        <v>24084.674999999999</v>
      </c>
      <c r="AJ163" s="22">
        <f>IFERROR((COUNTIF($AI$17:$AI163,$AI163)-1)*0.0001+$AI163,"")</f>
        <v>24084.674999999999</v>
      </c>
      <c r="AK163" s="22" t="str">
        <f t="shared" si="26"/>
        <v/>
      </c>
      <c r="AO163" s="19" t="str">
        <f t="shared" si="29"/>
        <v/>
      </c>
      <c r="AQ163" s="19" t="str">
        <f>IF(AO163&lt;&gt;"",_xll.BDP(AO163,"count_index_members"),"")</f>
        <v/>
      </c>
      <c r="AR163" s="19" t="str">
        <f t="shared" si="30"/>
        <v/>
      </c>
      <c r="AS163" s="19" t="str">
        <f t="shared" si="31"/>
        <v/>
      </c>
      <c r="AT163" s="19" t="str">
        <f>IFERROR(IF(AR163&lt;&gt;"",(COUNTIF($AQ$17:$AQ163,$AQ163)-1)*0.0001+$AQ163,""),"")</f>
        <v/>
      </c>
      <c r="AU163" s="19" t="str">
        <f t="shared" si="32"/>
        <v/>
      </c>
      <c r="AV163" s="19"/>
    </row>
    <row r="164" spans="3:48">
      <c r="C164" s="7" t="str">
        <f t="shared" si="22"/>
        <v/>
      </c>
      <c r="E164" s="7" t="str">
        <f t="shared" si="27"/>
        <v/>
      </c>
      <c r="F164" s="34" t="str">
        <f>IF(E164&lt;&gt;"",_xll.BDP(E164,"short_name"),"")</f>
        <v/>
      </c>
      <c r="AC164" s="19">
        <f t="shared" si="28"/>
        <v>148</v>
      </c>
      <c r="AD164" s="19" t="str">
        <f t="shared" si="23"/>
        <v/>
      </c>
      <c r="AE164" s="19" t="str">
        <f t="shared" si="24"/>
        <v/>
      </c>
      <c r="AG164" s="19" t="s">
        <v>192</v>
      </c>
      <c r="AH164" s="19" t="str">
        <f t="shared" si="25"/>
        <v>2211 JT Equity</v>
      </c>
      <c r="AI164" s="21">
        <f>IFERROR(IF($AG164&lt;&gt;"",_xll.BDP(AH164,"cur_mkt_cap")/1000000,""),"")</f>
        <v>58015.482749999996</v>
      </c>
      <c r="AJ164" s="22">
        <f>IFERROR((COUNTIF($AI$17:$AI164,$AI164)-1)*0.0001+$AI164,"")</f>
        <v>58015.482749999996</v>
      </c>
      <c r="AK164" s="22" t="str">
        <f t="shared" si="26"/>
        <v/>
      </c>
      <c r="AO164" s="19" t="str">
        <f t="shared" si="29"/>
        <v/>
      </c>
      <c r="AQ164" s="19" t="str">
        <f>IF(AO164&lt;&gt;"",_xll.BDP(AO164,"count_index_members"),"")</f>
        <v/>
      </c>
      <c r="AR164" s="19" t="str">
        <f t="shared" si="30"/>
        <v/>
      </c>
      <c r="AS164" s="19" t="str">
        <f t="shared" si="31"/>
        <v/>
      </c>
      <c r="AT164" s="19" t="str">
        <f>IFERROR(IF(AR164&lt;&gt;"",(COUNTIF($AQ$17:$AQ164,$AQ164)-1)*0.0001+$AQ164,""),"")</f>
        <v/>
      </c>
      <c r="AU164" s="19" t="str">
        <f t="shared" si="32"/>
        <v/>
      </c>
      <c r="AV164" s="19"/>
    </row>
    <row r="165" spans="3:48">
      <c r="C165" s="7" t="str">
        <f t="shared" si="22"/>
        <v/>
      </c>
      <c r="E165" s="7" t="str">
        <f t="shared" si="27"/>
        <v/>
      </c>
      <c r="F165" s="34" t="str">
        <f>IF(E165&lt;&gt;"",_xll.BDP(E165,"short_name"),"")</f>
        <v/>
      </c>
      <c r="AC165" s="19">
        <f t="shared" si="28"/>
        <v>149</v>
      </c>
      <c r="AD165" s="19" t="str">
        <f t="shared" si="23"/>
        <v/>
      </c>
      <c r="AE165" s="19" t="str">
        <f t="shared" si="24"/>
        <v/>
      </c>
      <c r="AG165" s="19" t="s">
        <v>193</v>
      </c>
      <c r="AH165" s="19" t="str">
        <f t="shared" si="25"/>
        <v>2212 JT Equity</v>
      </c>
      <c r="AI165" s="21">
        <f>IFERROR(IF($AG165&lt;&gt;"",_xll.BDP(AH165,"cur_mkt_cap")/1000000,""),"")</f>
        <v>487926.53490000003</v>
      </c>
      <c r="AJ165" s="22">
        <f>IFERROR((COUNTIF($AI$17:$AI165,$AI165)-1)*0.0001+$AI165,"")</f>
        <v>487926.53490000003</v>
      </c>
      <c r="AK165" s="22" t="str">
        <f t="shared" si="26"/>
        <v/>
      </c>
      <c r="AO165" s="19" t="str">
        <f t="shared" si="29"/>
        <v/>
      </c>
      <c r="AQ165" s="19" t="str">
        <f>IF(AO165&lt;&gt;"",_xll.BDP(AO165,"count_index_members"),"")</f>
        <v/>
      </c>
      <c r="AR165" s="19" t="str">
        <f t="shared" si="30"/>
        <v/>
      </c>
      <c r="AS165" s="19" t="str">
        <f t="shared" si="31"/>
        <v/>
      </c>
      <c r="AT165" s="19" t="str">
        <f>IFERROR(IF(AR165&lt;&gt;"",(COUNTIF($AQ$17:$AQ165,$AQ165)-1)*0.0001+$AQ165,""),"")</f>
        <v/>
      </c>
      <c r="AU165" s="19" t="str">
        <f t="shared" si="32"/>
        <v/>
      </c>
      <c r="AV165" s="19"/>
    </row>
    <row r="166" spans="3:48">
      <c r="C166" s="7" t="str">
        <f t="shared" si="22"/>
        <v/>
      </c>
      <c r="E166" s="7" t="str">
        <f t="shared" si="27"/>
        <v/>
      </c>
      <c r="F166" s="34" t="str">
        <f>IF(E166&lt;&gt;"",_xll.BDP(E166,"short_name"),"")</f>
        <v/>
      </c>
      <c r="AC166" s="19">
        <f t="shared" si="28"/>
        <v>150</v>
      </c>
      <c r="AD166" s="19" t="str">
        <f t="shared" si="23"/>
        <v/>
      </c>
      <c r="AE166" s="19" t="str">
        <f t="shared" si="24"/>
        <v/>
      </c>
      <c r="AG166" s="19" t="s">
        <v>194</v>
      </c>
      <c r="AH166" s="19" t="str">
        <f t="shared" si="25"/>
        <v>2215 JT Equity</v>
      </c>
      <c r="AI166" s="21">
        <f>IFERROR(IF($AG166&lt;&gt;"",_xll.BDP(AH166,"cur_mkt_cap")/1000000,""),"")</f>
        <v>8800.973</v>
      </c>
      <c r="AJ166" s="22">
        <f>IFERROR((COUNTIF($AI$17:$AI166,$AI166)-1)*0.0001+$AI166,"")</f>
        <v>8800.973</v>
      </c>
      <c r="AK166" s="22" t="str">
        <f t="shared" si="26"/>
        <v/>
      </c>
      <c r="AO166" s="19" t="str">
        <f t="shared" si="29"/>
        <v/>
      </c>
      <c r="AQ166" s="19" t="str">
        <f>IF(AO166&lt;&gt;"",_xll.BDP(AO166,"count_index_members"),"")</f>
        <v/>
      </c>
      <c r="AR166" s="19" t="str">
        <f t="shared" si="30"/>
        <v/>
      </c>
      <c r="AS166" s="19" t="str">
        <f t="shared" si="31"/>
        <v/>
      </c>
      <c r="AT166" s="19" t="str">
        <f>IFERROR(IF(AR166&lt;&gt;"",(COUNTIF($AQ$17:$AQ166,$AQ166)-1)*0.0001+$AQ166,""),"")</f>
        <v/>
      </c>
      <c r="AU166" s="19" t="str">
        <f t="shared" si="32"/>
        <v/>
      </c>
      <c r="AV166" s="19"/>
    </row>
    <row r="167" spans="3:48">
      <c r="C167" s="7" t="str">
        <f t="shared" si="22"/>
        <v/>
      </c>
      <c r="E167" s="7" t="str">
        <f t="shared" si="27"/>
        <v/>
      </c>
      <c r="F167" s="34" t="str">
        <f>IF(E167&lt;&gt;"",_xll.BDP(E167,"short_name"),"")</f>
        <v/>
      </c>
      <c r="AC167" s="19">
        <f t="shared" si="28"/>
        <v>151</v>
      </c>
      <c r="AD167" s="19" t="str">
        <f t="shared" si="23"/>
        <v/>
      </c>
      <c r="AE167" s="19" t="str">
        <f t="shared" si="24"/>
        <v/>
      </c>
      <c r="AG167" s="19" t="s">
        <v>195</v>
      </c>
      <c r="AH167" s="19" t="str">
        <f t="shared" si="25"/>
        <v>2217 JT Equity</v>
      </c>
      <c r="AI167" s="21">
        <f>IFERROR(IF($AG167&lt;&gt;"",_xll.BDP(AH167,"cur_mkt_cap")/1000000,""),"")</f>
        <v>18676.363903000001</v>
      </c>
      <c r="AJ167" s="22">
        <f>IFERROR((COUNTIF($AI$17:$AI167,$AI167)-1)*0.0001+$AI167,"")</f>
        <v>18676.363903000001</v>
      </c>
      <c r="AK167" s="22" t="str">
        <f t="shared" si="26"/>
        <v/>
      </c>
      <c r="AO167" s="19" t="str">
        <f t="shared" si="29"/>
        <v/>
      </c>
      <c r="AQ167" s="19" t="str">
        <f>IF(AO167&lt;&gt;"",_xll.BDP(AO167,"count_index_members"),"")</f>
        <v/>
      </c>
      <c r="AR167" s="19" t="str">
        <f t="shared" si="30"/>
        <v/>
      </c>
      <c r="AS167" s="19" t="str">
        <f t="shared" si="31"/>
        <v/>
      </c>
      <c r="AT167" s="19" t="str">
        <f>IFERROR(IF(AR167&lt;&gt;"",(COUNTIF($AQ$17:$AQ167,$AQ167)-1)*0.0001+$AQ167,""),"")</f>
        <v/>
      </c>
      <c r="AU167" s="19" t="str">
        <f t="shared" si="32"/>
        <v/>
      </c>
      <c r="AV167" s="19"/>
    </row>
    <row r="168" spans="3:48">
      <c r="C168" s="7" t="str">
        <f t="shared" si="22"/>
        <v/>
      </c>
      <c r="E168" s="7" t="str">
        <f t="shared" si="27"/>
        <v/>
      </c>
      <c r="F168" s="34" t="str">
        <f>IF(E168&lt;&gt;"",_xll.BDP(E168,"short_name"),"")</f>
        <v/>
      </c>
      <c r="AC168" s="19">
        <f t="shared" si="28"/>
        <v>152</v>
      </c>
      <c r="AD168" s="19" t="str">
        <f t="shared" si="23"/>
        <v/>
      </c>
      <c r="AE168" s="19" t="str">
        <f t="shared" si="24"/>
        <v/>
      </c>
      <c r="AG168" s="19" t="s">
        <v>196</v>
      </c>
      <c r="AH168" s="19" t="str">
        <f t="shared" si="25"/>
        <v>2220 JT Equity</v>
      </c>
      <c r="AI168" s="21">
        <f>IFERROR(IF($AG168&lt;&gt;"",_xll.BDP(AH168,"cur_mkt_cap")/1000000,""),"")</f>
        <v>110588.91075000001</v>
      </c>
      <c r="AJ168" s="22">
        <f>IFERROR((COUNTIF($AI$17:$AI168,$AI168)-1)*0.0001+$AI168,"")</f>
        <v>110588.91075000001</v>
      </c>
      <c r="AK168" s="22" t="str">
        <f t="shared" si="26"/>
        <v/>
      </c>
      <c r="AO168" s="19" t="str">
        <f t="shared" si="29"/>
        <v/>
      </c>
      <c r="AQ168" s="19" t="str">
        <f>IF(AO168&lt;&gt;"",_xll.BDP(AO168,"count_index_members"),"")</f>
        <v/>
      </c>
      <c r="AR168" s="19" t="str">
        <f t="shared" si="30"/>
        <v/>
      </c>
      <c r="AS168" s="19" t="str">
        <f t="shared" si="31"/>
        <v/>
      </c>
      <c r="AT168" s="19" t="str">
        <f>IFERROR(IF(AR168&lt;&gt;"",(COUNTIF($AQ$17:$AQ168,$AQ168)-1)*0.0001+$AQ168,""),"")</f>
        <v/>
      </c>
      <c r="AU168" s="19" t="str">
        <f t="shared" si="32"/>
        <v/>
      </c>
      <c r="AV168" s="19"/>
    </row>
    <row r="169" spans="3:48">
      <c r="C169" s="7" t="str">
        <f t="shared" si="22"/>
        <v/>
      </c>
      <c r="E169" s="7" t="str">
        <f t="shared" si="27"/>
        <v/>
      </c>
      <c r="F169" s="34" t="str">
        <f>IF(E169&lt;&gt;"",_xll.BDP(E169,"short_name"),"")</f>
        <v/>
      </c>
      <c r="AC169" s="19">
        <f t="shared" si="28"/>
        <v>153</v>
      </c>
      <c r="AD169" s="19" t="str">
        <f t="shared" si="23"/>
        <v/>
      </c>
      <c r="AE169" s="19" t="str">
        <f t="shared" si="24"/>
        <v/>
      </c>
      <c r="AG169" s="19" t="s">
        <v>197</v>
      </c>
      <c r="AH169" s="19" t="str">
        <f t="shared" si="25"/>
        <v>2222 JT Equity</v>
      </c>
      <c r="AI169" s="21">
        <f>IFERROR(IF($AG169&lt;&gt;"",_xll.BDP(AH169,"cur_mkt_cap")/1000000,""),"")</f>
        <v>80760.344400000002</v>
      </c>
      <c r="AJ169" s="22">
        <f>IFERROR((COUNTIF($AI$17:$AI169,$AI169)-1)*0.0001+$AI169,"")</f>
        <v>80760.344400000002</v>
      </c>
      <c r="AK169" s="22" t="str">
        <f t="shared" si="26"/>
        <v/>
      </c>
      <c r="AO169" s="19" t="str">
        <f t="shared" si="29"/>
        <v/>
      </c>
      <c r="AQ169" s="19" t="str">
        <f>IF(AO169&lt;&gt;"",_xll.BDP(AO169,"count_index_members"),"")</f>
        <v/>
      </c>
      <c r="AR169" s="19" t="str">
        <f t="shared" si="30"/>
        <v/>
      </c>
      <c r="AS169" s="19" t="str">
        <f t="shared" si="31"/>
        <v/>
      </c>
      <c r="AT169" s="19" t="str">
        <f>IFERROR(IF(AR169&lt;&gt;"",(COUNTIF($AQ$17:$AQ169,$AQ169)-1)*0.0001+$AQ169,""),"")</f>
        <v/>
      </c>
      <c r="AU169" s="19" t="str">
        <f t="shared" si="32"/>
        <v/>
      </c>
      <c r="AV169" s="19"/>
    </row>
    <row r="170" spans="3:48">
      <c r="C170" s="7" t="str">
        <f t="shared" si="22"/>
        <v/>
      </c>
      <c r="E170" s="7" t="str">
        <f t="shared" si="27"/>
        <v/>
      </c>
      <c r="F170" s="34" t="str">
        <f>IF(E170&lt;&gt;"",_xll.BDP(E170,"short_name"),"")</f>
        <v/>
      </c>
      <c r="AC170" s="19">
        <f t="shared" si="28"/>
        <v>154</v>
      </c>
      <c r="AD170" s="19" t="str">
        <f t="shared" si="23"/>
        <v/>
      </c>
      <c r="AE170" s="19" t="str">
        <f t="shared" si="24"/>
        <v/>
      </c>
      <c r="AG170" s="19" t="s">
        <v>198</v>
      </c>
      <c r="AH170" s="19" t="str">
        <f t="shared" si="25"/>
        <v>2229 JT Equity</v>
      </c>
      <c r="AI170" s="21">
        <f>IFERROR(IF($AG170&lt;&gt;"",_xll.BDP(AH170,"cur_mkt_cap")/1000000,""),"")</f>
        <v>494427.21100000001</v>
      </c>
      <c r="AJ170" s="22">
        <f>IFERROR((COUNTIF($AI$17:$AI170,$AI170)-1)*0.0001+$AI170,"")</f>
        <v>494427.21100000001</v>
      </c>
      <c r="AK170" s="22" t="str">
        <f t="shared" si="26"/>
        <v/>
      </c>
      <c r="AO170" s="19" t="str">
        <f t="shared" si="29"/>
        <v/>
      </c>
      <c r="AQ170" s="19" t="str">
        <f>IF(AO170&lt;&gt;"",_xll.BDP(AO170,"count_index_members"),"")</f>
        <v/>
      </c>
      <c r="AR170" s="19" t="str">
        <f t="shared" si="30"/>
        <v/>
      </c>
      <c r="AS170" s="19" t="str">
        <f t="shared" si="31"/>
        <v/>
      </c>
      <c r="AT170" s="19" t="str">
        <f>IFERROR(IF(AR170&lt;&gt;"",(COUNTIF($AQ$17:$AQ170,$AQ170)-1)*0.0001+$AQ170,""),"")</f>
        <v/>
      </c>
      <c r="AU170" s="19" t="str">
        <f t="shared" si="32"/>
        <v/>
      </c>
      <c r="AV170" s="19"/>
    </row>
    <row r="171" spans="3:48">
      <c r="C171" s="7" t="str">
        <f t="shared" si="22"/>
        <v/>
      </c>
      <c r="E171" s="7" t="str">
        <f t="shared" si="27"/>
        <v/>
      </c>
      <c r="F171" s="34" t="str">
        <f>IF(E171&lt;&gt;"",_xll.BDP(E171,"short_name"),"")</f>
        <v/>
      </c>
      <c r="AC171" s="19">
        <f t="shared" si="28"/>
        <v>155</v>
      </c>
      <c r="AD171" s="19" t="str">
        <f t="shared" si="23"/>
        <v/>
      </c>
      <c r="AE171" s="19" t="str">
        <f t="shared" si="24"/>
        <v/>
      </c>
      <c r="AG171" s="19" t="s">
        <v>199</v>
      </c>
      <c r="AH171" s="19" t="str">
        <f t="shared" si="25"/>
        <v>2264 JT Equity</v>
      </c>
      <c r="AI171" s="21">
        <f>IFERROR(IF($AG171&lt;&gt;"",_xll.BDP(AH171,"cur_mkt_cap")/1000000,""),"")</f>
        <v>180010.52861400001</v>
      </c>
      <c r="AJ171" s="22">
        <f>IFERROR((COUNTIF($AI$17:$AI171,$AI171)-1)*0.0001+$AI171,"")</f>
        <v>180010.52861400001</v>
      </c>
      <c r="AK171" s="22" t="str">
        <f t="shared" si="26"/>
        <v/>
      </c>
      <c r="AO171" s="19" t="str">
        <f t="shared" si="29"/>
        <v/>
      </c>
      <c r="AQ171" s="19" t="str">
        <f>IF(AO171&lt;&gt;"",_xll.BDP(AO171,"count_index_members"),"")</f>
        <v/>
      </c>
      <c r="AR171" s="19" t="str">
        <f t="shared" si="30"/>
        <v/>
      </c>
      <c r="AS171" s="19" t="str">
        <f t="shared" si="31"/>
        <v/>
      </c>
      <c r="AT171" s="19" t="str">
        <f>IFERROR(IF(AR171&lt;&gt;"",(COUNTIF($AQ$17:$AQ171,$AQ171)-1)*0.0001+$AQ171,""),"")</f>
        <v/>
      </c>
      <c r="AU171" s="19" t="str">
        <f t="shared" si="32"/>
        <v/>
      </c>
      <c r="AV171" s="19"/>
    </row>
    <row r="172" spans="3:48">
      <c r="C172" s="7" t="str">
        <f t="shared" si="22"/>
        <v/>
      </c>
      <c r="E172" s="7" t="str">
        <f t="shared" si="27"/>
        <v/>
      </c>
      <c r="F172" s="34" t="str">
        <f>IF(E172&lt;&gt;"",_xll.BDP(E172,"short_name"),"")</f>
        <v/>
      </c>
      <c r="AC172" s="19">
        <f t="shared" si="28"/>
        <v>156</v>
      </c>
      <c r="AD172" s="19" t="str">
        <f t="shared" si="23"/>
        <v/>
      </c>
      <c r="AE172" s="19" t="str">
        <f t="shared" si="24"/>
        <v/>
      </c>
      <c r="AG172" s="19" t="s">
        <v>200</v>
      </c>
      <c r="AH172" s="19" t="str">
        <f t="shared" si="25"/>
        <v>2266 JT Equity</v>
      </c>
      <c r="AI172" s="21">
        <f>IFERROR(IF($AG172&lt;&gt;"",_xll.BDP(AH172,"cur_mkt_cap")/1000000,""),"")</f>
        <v>52750.775374999997</v>
      </c>
      <c r="AJ172" s="22">
        <f>IFERROR((COUNTIF($AI$17:$AI172,$AI172)-1)*0.0001+$AI172,"")</f>
        <v>52750.775374999997</v>
      </c>
      <c r="AK172" s="22" t="str">
        <f t="shared" si="26"/>
        <v/>
      </c>
      <c r="AO172" s="19" t="str">
        <f t="shared" si="29"/>
        <v/>
      </c>
      <c r="AQ172" s="19" t="str">
        <f>IF(AO172&lt;&gt;"",_xll.BDP(AO172,"count_index_members"),"")</f>
        <v/>
      </c>
      <c r="AR172" s="19" t="str">
        <f t="shared" si="30"/>
        <v/>
      </c>
      <c r="AS172" s="19" t="str">
        <f t="shared" si="31"/>
        <v/>
      </c>
      <c r="AT172" s="19" t="str">
        <f>IFERROR(IF(AR172&lt;&gt;"",(COUNTIF($AQ$17:$AQ172,$AQ172)-1)*0.0001+$AQ172,""),"")</f>
        <v/>
      </c>
      <c r="AU172" s="19" t="str">
        <f t="shared" si="32"/>
        <v/>
      </c>
      <c r="AV172" s="19"/>
    </row>
    <row r="173" spans="3:48">
      <c r="C173" s="7" t="str">
        <f t="shared" si="22"/>
        <v/>
      </c>
      <c r="E173" s="7" t="str">
        <f t="shared" si="27"/>
        <v/>
      </c>
      <c r="F173" s="34" t="str">
        <f>IF(E173&lt;&gt;"",_xll.BDP(E173,"short_name"),"")</f>
        <v/>
      </c>
      <c r="AC173" s="19">
        <f t="shared" si="28"/>
        <v>157</v>
      </c>
      <c r="AD173" s="19">
        <f t="shared" si="23"/>
        <v>45</v>
      </c>
      <c r="AE173" s="19" t="str">
        <f t="shared" si="24"/>
        <v/>
      </c>
      <c r="AG173" s="19" t="s">
        <v>201</v>
      </c>
      <c r="AH173" s="19" t="str">
        <f t="shared" si="25"/>
        <v>2267 JT Equity</v>
      </c>
      <c r="AI173" s="21">
        <f>IFERROR(IF($AG173&lt;&gt;"",_xll.BDP(AH173,"cur_mkt_cap")/1000000,""),"")</f>
        <v>1095920.65814</v>
      </c>
      <c r="AJ173" s="22">
        <f>IFERROR((COUNTIF($AI$17:$AI173,$AI173)-1)*0.0001+$AI173,"")</f>
        <v>1095920.65814</v>
      </c>
      <c r="AK173" s="22">
        <f t="shared" si="26"/>
        <v>1095920.65814</v>
      </c>
      <c r="AO173" s="19" t="str">
        <f t="shared" si="29"/>
        <v/>
      </c>
      <c r="AQ173" s="19" t="str">
        <f>IF(AO173&lt;&gt;"",_xll.BDP(AO173,"count_index_members"),"")</f>
        <v/>
      </c>
      <c r="AR173" s="19" t="str">
        <f t="shared" si="30"/>
        <v/>
      </c>
      <c r="AS173" s="19" t="str">
        <f t="shared" si="31"/>
        <v/>
      </c>
      <c r="AT173" s="19" t="str">
        <f>IFERROR(IF(AR173&lt;&gt;"",(COUNTIF($AQ$17:$AQ173,$AQ173)-1)*0.0001+$AQ173,""),"")</f>
        <v/>
      </c>
      <c r="AU173" s="19" t="str">
        <f t="shared" si="32"/>
        <v/>
      </c>
      <c r="AV173" s="19"/>
    </row>
    <row r="174" spans="3:48">
      <c r="C174" s="7" t="str">
        <f t="shared" si="22"/>
        <v/>
      </c>
      <c r="E174" s="7" t="str">
        <f t="shared" si="27"/>
        <v/>
      </c>
      <c r="F174" s="34" t="str">
        <f>IF(E174&lt;&gt;"",_xll.BDP(E174,"short_name"),"")</f>
        <v/>
      </c>
      <c r="AC174" s="19">
        <f t="shared" si="28"/>
        <v>158</v>
      </c>
      <c r="AD174" s="19">
        <f t="shared" si="23"/>
        <v>37</v>
      </c>
      <c r="AE174" s="19" t="str">
        <f t="shared" si="24"/>
        <v/>
      </c>
      <c r="AG174" s="19" t="s">
        <v>202</v>
      </c>
      <c r="AH174" s="19" t="str">
        <f t="shared" si="25"/>
        <v>2269 JT Equity</v>
      </c>
      <c r="AI174" s="21">
        <f>IFERROR(IF($AG174&lt;&gt;"",_xll.BDP(AH174,"cur_mkt_cap")/1000000,""),"")</f>
        <v>1326818.746</v>
      </c>
      <c r="AJ174" s="22">
        <f>IFERROR((COUNTIF($AI$17:$AI174,$AI174)-1)*0.0001+$AI174,"")</f>
        <v>1326818.746</v>
      </c>
      <c r="AK174" s="22">
        <f t="shared" si="26"/>
        <v>1326818.746</v>
      </c>
      <c r="AO174" s="19" t="str">
        <f t="shared" si="29"/>
        <v/>
      </c>
      <c r="AQ174" s="19" t="str">
        <f>IF(AO174&lt;&gt;"",_xll.BDP(AO174,"count_index_members"),"")</f>
        <v/>
      </c>
      <c r="AR174" s="19" t="str">
        <f t="shared" si="30"/>
        <v/>
      </c>
      <c r="AS174" s="19" t="str">
        <f t="shared" si="31"/>
        <v/>
      </c>
      <c r="AT174" s="19" t="str">
        <f>IFERROR(IF(AR174&lt;&gt;"",(COUNTIF($AQ$17:$AQ174,$AQ174)-1)*0.0001+$AQ174,""),"")</f>
        <v/>
      </c>
      <c r="AU174" s="19" t="str">
        <f t="shared" si="32"/>
        <v/>
      </c>
      <c r="AV174" s="19"/>
    </row>
    <row r="175" spans="3:48">
      <c r="C175" s="7" t="str">
        <f t="shared" si="22"/>
        <v/>
      </c>
      <c r="E175" s="7" t="str">
        <f t="shared" si="27"/>
        <v/>
      </c>
      <c r="F175" s="34" t="str">
        <f>IF(E175&lt;&gt;"",_xll.BDP(E175,"short_name"),"")</f>
        <v/>
      </c>
      <c r="AC175" s="19">
        <f t="shared" si="28"/>
        <v>159</v>
      </c>
      <c r="AD175" s="19" t="str">
        <f t="shared" si="23"/>
        <v/>
      </c>
      <c r="AE175" s="19" t="str">
        <f t="shared" si="24"/>
        <v/>
      </c>
      <c r="AG175" s="19" t="s">
        <v>203</v>
      </c>
      <c r="AH175" s="19" t="str">
        <f t="shared" si="25"/>
        <v>2270 JT Equity</v>
      </c>
      <c r="AI175" s="21">
        <f>IFERROR(IF($AG175&lt;&gt;"",_xll.BDP(AH175,"cur_mkt_cap")/1000000,""),"")</f>
        <v>208647.22039500001</v>
      </c>
      <c r="AJ175" s="22">
        <f>IFERROR((COUNTIF($AI$17:$AI175,$AI175)-1)*0.0001+$AI175,"")</f>
        <v>208647.22039500001</v>
      </c>
      <c r="AK175" s="22" t="str">
        <f t="shared" si="26"/>
        <v/>
      </c>
      <c r="AO175" s="19" t="str">
        <f t="shared" si="29"/>
        <v/>
      </c>
      <c r="AQ175" s="19" t="str">
        <f>IF(AO175&lt;&gt;"",_xll.BDP(AO175,"count_index_members"),"")</f>
        <v/>
      </c>
      <c r="AR175" s="19" t="str">
        <f t="shared" si="30"/>
        <v/>
      </c>
      <c r="AS175" s="19" t="str">
        <f t="shared" si="31"/>
        <v/>
      </c>
      <c r="AT175" s="19" t="str">
        <f>IFERROR(IF(AR175&lt;&gt;"",(COUNTIF($AQ$17:$AQ175,$AQ175)-1)*0.0001+$AQ175,""),"")</f>
        <v/>
      </c>
      <c r="AU175" s="19" t="str">
        <f t="shared" si="32"/>
        <v/>
      </c>
      <c r="AV175" s="19"/>
    </row>
    <row r="176" spans="3:48">
      <c r="C176" s="7" t="str">
        <f t="shared" si="22"/>
        <v/>
      </c>
      <c r="E176" s="7" t="str">
        <f t="shared" si="27"/>
        <v/>
      </c>
      <c r="F176" s="34" t="str">
        <f>IF(E176&lt;&gt;"",_xll.BDP(E176,"short_name"),"")</f>
        <v/>
      </c>
      <c r="AC176" s="19">
        <f t="shared" si="28"/>
        <v>160</v>
      </c>
      <c r="AD176" s="19" t="str">
        <f t="shared" si="23"/>
        <v/>
      </c>
      <c r="AE176" s="19" t="str">
        <f t="shared" si="24"/>
        <v/>
      </c>
      <c r="AG176" s="19" t="s">
        <v>204</v>
      </c>
      <c r="AH176" s="19" t="str">
        <f t="shared" si="25"/>
        <v>2281 JT Equity</v>
      </c>
      <c r="AI176" s="21">
        <f>IFERROR(IF($AG176&lt;&gt;"",_xll.BDP(AH176,"cur_mkt_cap")/1000000,""),"")</f>
        <v>111406.301118</v>
      </c>
      <c r="AJ176" s="22">
        <f>IFERROR((COUNTIF($AI$17:$AI176,$AI176)-1)*0.0001+$AI176,"")</f>
        <v>111406.301118</v>
      </c>
      <c r="AK176" s="22" t="str">
        <f t="shared" si="26"/>
        <v/>
      </c>
      <c r="AO176" s="19" t="str">
        <f t="shared" si="29"/>
        <v/>
      </c>
      <c r="AQ176" s="19" t="str">
        <f>IF(AO176&lt;&gt;"",_xll.BDP(AO176,"count_index_members"),"")</f>
        <v/>
      </c>
      <c r="AR176" s="19" t="str">
        <f t="shared" si="30"/>
        <v/>
      </c>
      <c r="AS176" s="19" t="str">
        <f t="shared" si="31"/>
        <v/>
      </c>
      <c r="AT176" s="19" t="str">
        <f>IFERROR(IF(AR176&lt;&gt;"",(COUNTIF($AQ$17:$AQ176,$AQ176)-1)*0.0001+$AQ176,""),"")</f>
        <v/>
      </c>
      <c r="AU176" s="19" t="str">
        <f t="shared" si="32"/>
        <v/>
      </c>
      <c r="AV176" s="19"/>
    </row>
    <row r="177" spans="3:48">
      <c r="C177" s="7" t="str">
        <f t="shared" si="22"/>
        <v/>
      </c>
      <c r="E177" s="7" t="str">
        <f t="shared" si="27"/>
        <v/>
      </c>
      <c r="F177" s="34" t="str">
        <f>IF(E177&lt;&gt;"",_xll.BDP(E177,"short_name"),"")</f>
        <v/>
      </c>
      <c r="AC177" s="19">
        <f t="shared" si="28"/>
        <v>161</v>
      </c>
      <c r="AD177" s="19" t="str">
        <f t="shared" si="23"/>
        <v/>
      </c>
      <c r="AE177" s="19" t="str">
        <f t="shared" si="24"/>
        <v/>
      </c>
      <c r="AG177" s="19" t="s">
        <v>205</v>
      </c>
      <c r="AH177" s="19" t="str">
        <f t="shared" si="25"/>
        <v>2282 JT Equity</v>
      </c>
      <c r="AI177" s="21">
        <f>IFERROR(IF($AG177&lt;&gt;"",_xll.BDP(AH177,"cur_mkt_cap")/1000000,""),"")</f>
        <v>630360</v>
      </c>
      <c r="AJ177" s="22">
        <f>IFERROR((COUNTIF($AI$17:$AI177,$AI177)-1)*0.0001+$AI177,"")</f>
        <v>630360</v>
      </c>
      <c r="AK177" s="22" t="str">
        <f t="shared" si="26"/>
        <v/>
      </c>
      <c r="AO177" s="19" t="str">
        <f t="shared" si="29"/>
        <v/>
      </c>
      <c r="AQ177" s="19" t="str">
        <f>IF(AO177&lt;&gt;"",_xll.BDP(AO177,"count_index_members"),"")</f>
        <v/>
      </c>
      <c r="AR177" s="19" t="str">
        <f t="shared" si="30"/>
        <v/>
      </c>
      <c r="AS177" s="19" t="str">
        <f t="shared" si="31"/>
        <v/>
      </c>
      <c r="AT177" s="19" t="str">
        <f>IFERROR(IF(AR177&lt;&gt;"",(COUNTIF($AQ$17:$AQ177,$AQ177)-1)*0.0001+$AQ177,""),"")</f>
        <v/>
      </c>
      <c r="AU177" s="19" t="str">
        <f t="shared" si="32"/>
        <v/>
      </c>
      <c r="AV177" s="19"/>
    </row>
    <row r="178" spans="3:48">
      <c r="C178" s="7" t="str">
        <f t="shared" si="22"/>
        <v/>
      </c>
      <c r="E178" s="7" t="str">
        <f t="shared" si="27"/>
        <v/>
      </c>
      <c r="F178" s="34" t="str">
        <f>IF(E178&lt;&gt;"",_xll.BDP(E178,"short_name"),"")</f>
        <v/>
      </c>
      <c r="AC178" s="19">
        <f t="shared" si="28"/>
        <v>162</v>
      </c>
      <c r="AD178" s="19" t="str">
        <f t="shared" si="23"/>
        <v/>
      </c>
      <c r="AE178" s="19" t="str">
        <f t="shared" si="24"/>
        <v/>
      </c>
      <c r="AG178" s="19" t="s">
        <v>206</v>
      </c>
      <c r="AH178" s="19" t="str">
        <f t="shared" si="25"/>
        <v>2286 JT Equity</v>
      </c>
      <c r="AI178" s="21">
        <f>IFERROR(IF($AG178&lt;&gt;"",_xll.BDP(AH178,"cur_mkt_cap")/1000000,""),"")</f>
        <v>7796.25</v>
      </c>
      <c r="AJ178" s="22">
        <f>IFERROR((COUNTIF($AI$17:$AI178,$AI178)-1)*0.0001+$AI178,"")</f>
        <v>7796.25</v>
      </c>
      <c r="AK178" s="22" t="str">
        <f t="shared" si="26"/>
        <v/>
      </c>
      <c r="AO178" s="19" t="str">
        <f t="shared" si="29"/>
        <v/>
      </c>
      <c r="AQ178" s="19" t="str">
        <f>IF(AO178&lt;&gt;"",_xll.BDP(AO178,"count_index_members"),"")</f>
        <v/>
      </c>
      <c r="AR178" s="19" t="str">
        <f t="shared" si="30"/>
        <v/>
      </c>
      <c r="AS178" s="19" t="str">
        <f t="shared" si="31"/>
        <v/>
      </c>
      <c r="AT178" s="19" t="str">
        <f>IFERROR(IF(AR178&lt;&gt;"",(COUNTIF($AQ$17:$AQ178,$AQ178)-1)*0.0001+$AQ178,""),"")</f>
        <v/>
      </c>
      <c r="AU178" s="19" t="str">
        <f t="shared" si="32"/>
        <v/>
      </c>
      <c r="AV178" s="19"/>
    </row>
    <row r="179" spans="3:48">
      <c r="C179" s="7" t="str">
        <f t="shared" si="22"/>
        <v/>
      </c>
      <c r="E179" s="7" t="str">
        <f t="shared" si="27"/>
        <v/>
      </c>
      <c r="F179" s="34" t="str">
        <f>IF(E179&lt;&gt;"",_xll.BDP(E179,"short_name"),"")</f>
        <v/>
      </c>
      <c r="AC179" s="19">
        <f t="shared" si="28"/>
        <v>163</v>
      </c>
      <c r="AD179" s="19" t="str">
        <f t="shared" si="23"/>
        <v/>
      </c>
      <c r="AE179" s="19" t="str">
        <f t="shared" si="24"/>
        <v/>
      </c>
      <c r="AG179" s="19" t="s">
        <v>207</v>
      </c>
      <c r="AH179" s="19" t="str">
        <f t="shared" si="25"/>
        <v>2288 JT Equity</v>
      </c>
      <c r="AI179" s="21">
        <f>IFERROR(IF($AG179&lt;&gt;"",_xll.BDP(AH179,"cur_mkt_cap")/1000000,""),"")</f>
        <v>65998.898681999999</v>
      </c>
      <c r="AJ179" s="22">
        <f>IFERROR((COUNTIF($AI$17:$AI179,$AI179)-1)*0.0001+$AI179,"")</f>
        <v>65998.898681999999</v>
      </c>
      <c r="AK179" s="22" t="str">
        <f t="shared" si="26"/>
        <v/>
      </c>
      <c r="AO179" s="19" t="str">
        <f t="shared" si="29"/>
        <v/>
      </c>
      <c r="AQ179" s="19" t="str">
        <f>IF(AO179&lt;&gt;"",_xll.BDP(AO179,"count_index_members"),"")</f>
        <v/>
      </c>
      <c r="AR179" s="19" t="str">
        <f t="shared" si="30"/>
        <v/>
      </c>
      <c r="AS179" s="19" t="str">
        <f t="shared" si="31"/>
        <v/>
      </c>
      <c r="AT179" s="19" t="str">
        <f>IFERROR(IF(AR179&lt;&gt;"",(COUNTIF($AQ$17:$AQ179,$AQ179)-1)*0.0001+$AQ179,""),"")</f>
        <v/>
      </c>
      <c r="AU179" s="19" t="str">
        <f t="shared" si="32"/>
        <v/>
      </c>
      <c r="AV179" s="19"/>
    </row>
    <row r="180" spans="3:48">
      <c r="C180" s="7" t="str">
        <f t="shared" si="22"/>
        <v/>
      </c>
      <c r="E180" s="7" t="str">
        <f t="shared" si="27"/>
        <v/>
      </c>
      <c r="F180" s="34" t="str">
        <f>IF(E180&lt;&gt;"",_xll.BDP(E180,"short_name"),"")</f>
        <v/>
      </c>
      <c r="AC180" s="19">
        <f t="shared" si="28"/>
        <v>164</v>
      </c>
      <c r="AD180" s="19" t="str">
        <f t="shared" si="23"/>
        <v/>
      </c>
      <c r="AE180" s="19" t="str">
        <f t="shared" si="24"/>
        <v/>
      </c>
      <c r="AG180" s="19" t="s">
        <v>208</v>
      </c>
      <c r="AH180" s="19" t="str">
        <f t="shared" si="25"/>
        <v>2292 JT Equity</v>
      </c>
      <c r="AI180" s="21">
        <f>IFERROR(IF($AG180&lt;&gt;"",_xll.BDP(AH180,"cur_mkt_cap")/1000000,""),"")</f>
        <v>103418.045805</v>
      </c>
      <c r="AJ180" s="22">
        <f>IFERROR((COUNTIF($AI$17:$AI180,$AI180)-1)*0.0001+$AI180,"")</f>
        <v>103418.045805</v>
      </c>
      <c r="AK180" s="22" t="str">
        <f t="shared" si="26"/>
        <v/>
      </c>
      <c r="AO180" s="19" t="str">
        <f t="shared" si="29"/>
        <v/>
      </c>
      <c r="AQ180" s="19" t="str">
        <f>IF(AO180&lt;&gt;"",_xll.BDP(AO180,"count_index_members"),"")</f>
        <v/>
      </c>
      <c r="AR180" s="19" t="str">
        <f t="shared" si="30"/>
        <v/>
      </c>
      <c r="AS180" s="19" t="str">
        <f t="shared" si="31"/>
        <v/>
      </c>
      <c r="AT180" s="19" t="str">
        <f>IFERROR(IF(AR180&lt;&gt;"",(COUNTIF($AQ$17:$AQ180,$AQ180)-1)*0.0001+$AQ180,""),"")</f>
        <v/>
      </c>
      <c r="AU180" s="19" t="str">
        <f t="shared" si="32"/>
        <v/>
      </c>
      <c r="AV180" s="19"/>
    </row>
    <row r="181" spans="3:48">
      <c r="C181" s="7" t="str">
        <f t="shared" si="22"/>
        <v/>
      </c>
      <c r="E181" s="7" t="str">
        <f t="shared" si="27"/>
        <v/>
      </c>
      <c r="F181" s="34" t="str">
        <f>IF(E181&lt;&gt;"",_xll.BDP(E181,"short_name"),"")</f>
        <v/>
      </c>
      <c r="AC181" s="19">
        <f t="shared" si="28"/>
        <v>165</v>
      </c>
      <c r="AD181" s="19" t="str">
        <f t="shared" si="23"/>
        <v/>
      </c>
      <c r="AE181" s="19" t="str">
        <f t="shared" si="24"/>
        <v/>
      </c>
      <c r="AG181" s="19" t="s">
        <v>209</v>
      </c>
      <c r="AH181" s="19" t="str">
        <f t="shared" si="25"/>
        <v>2296 JT Equity</v>
      </c>
      <c r="AI181" s="21">
        <f>IFERROR(IF($AG181&lt;&gt;"",_xll.BDP(AH181,"cur_mkt_cap")/1000000,""),"")</f>
        <v>321729.51783800003</v>
      </c>
      <c r="AJ181" s="22">
        <f>IFERROR((COUNTIF($AI$17:$AI181,$AI181)-1)*0.0001+$AI181,"")</f>
        <v>321729.51783800003</v>
      </c>
      <c r="AK181" s="22" t="str">
        <f t="shared" si="26"/>
        <v/>
      </c>
      <c r="AO181" s="19" t="str">
        <f t="shared" si="29"/>
        <v/>
      </c>
      <c r="AQ181" s="19" t="str">
        <f>IF(AO181&lt;&gt;"",_xll.BDP(AO181,"count_index_members"),"")</f>
        <v/>
      </c>
      <c r="AR181" s="19" t="str">
        <f t="shared" si="30"/>
        <v/>
      </c>
      <c r="AS181" s="19" t="str">
        <f t="shared" si="31"/>
        <v/>
      </c>
      <c r="AT181" s="19" t="str">
        <f>IFERROR(IF(AR181&lt;&gt;"",(COUNTIF($AQ$17:$AQ181,$AQ181)-1)*0.0001+$AQ181,""),"")</f>
        <v/>
      </c>
      <c r="AU181" s="19" t="str">
        <f t="shared" si="32"/>
        <v/>
      </c>
      <c r="AV181" s="19"/>
    </row>
    <row r="182" spans="3:48">
      <c r="C182" s="7" t="str">
        <f t="shared" si="22"/>
        <v/>
      </c>
      <c r="E182" s="7" t="str">
        <f t="shared" si="27"/>
        <v/>
      </c>
      <c r="F182" s="34" t="str">
        <f>IF(E182&lt;&gt;"",_xll.BDP(E182,"short_name"),"")</f>
        <v/>
      </c>
      <c r="AC182" s="19">
        <f t="shared" si="28"/>
        <v>166</v>
      </c>
      <c r="AD182" s="19" t="str">
        <f t="shared" si="23"/>
        <v/>
      </c>
      <c r="AE182" s="19" t="str">
        <f t="shared" si="24"/>
        <v/>
      </c>
      <c r="AG182" s="19" t="s">
        <v>210</v>
      </c>
      <c r="AH182" s="19" t="str">
        <f t="shared" si="25"/>
        <v>2301 JT Equity</v>
      </c>
      <c r="AI182" s="21">
        <f>IFERROR(IF($AG182&lt;&gt;"",_xll.BDP(AH182,"cur_mkt_cap")/1000000,""),"")</f>
        <v>18734.240000000002</v>
      </c>
      <c r="AJ182" s="22">
        <f>IFERROR((COUNTIF($AI$17:$AI182,$AI182)-1)*0.0001+$AI182,"")</f>
        <v>18734.240000000002</v>
      </c>
      <c r="AK182" s="22" t="str">
        <f t="shared" si="26"/>
        <v/>
      </c>
      <c r="AO182" s="19" t="str">
        <f t="shared" si="29"/>
        <v/>
      </c>
      <c r="AQ182" s="19" t="str">
        <f>IF(AO182&lt;&gt;"",_xll.BDP(AO182,"count_index_members"),"")</f>
        <v/>
      </c>
      <c r="AR182" s="19" t="str">
        <f t="shared" si="30"/>
        <v/>
      </c>
      <c r="AS182" s="19" t="str">
        <f t="shared" si="31"/>
        <v/>
      </c>
      <c r="AT182" s="19" t="str">
        <f>IFERROR(IF(AR182&lt;&gt;"",(COUNTIF($AQ$17:$AQ182,$AQ182)-1)*0.0001+$AQ182,""),"")</f>
        <v/>
      </c>
      <c r="AU182" s="19" t="str">
        <f t="shared" si="32"/>
        <v/>
      </c>
      <c r="AV182" s="19"/>
    </row>
    <row r="183" spans="3:48">
      <c r="C183" s="7" t="str">
        <f t="shared" si="22"/>
        <v/>
      </c>
      <c r="E183" s="7" t="str">
        <f t="shared" si="27"/>
        <v/>
      </c>
      <c r="F183" s="34" t="str">
        <f>IF(E183&lt;&gt;"",_xll.BDP(E183,"short_name"),"")</f>
        <v/>
      </c>
      <c r="AC183" s="19">
        <f t="shared" si="28"/>
        <v>167</v>
      </c>
      <c r="AD183" s="19" t="str">
        <f t="shared" si="23"/>
        <v/>
      </c>
      <c r="AE183" s="19" t="str">
        <f t="shared" si="24"/>
        <v/>
      </c>
      <c r="AG183" s="19" t="s">
        <v>211</v>
      </c>
      <c r="AH183" s="19" t="str">
        <f t="shared" si="25"/>
        <v>2305 JT Equity</v>
      </c>
      <c r="AI183" s="21">
        <f>IFERROR(IF($AG183&lt;&gt;"",_xll.BDP(AH183,"cur_mkt_cap")/1000000,""),"")</f>
        <v>38530.227299999999</v>
      </c>
      <c r="AJ183" s="22">
        <f>IFERROR((COUNTIF($AI$17:$AI183,$AI183)-1)*0.0001+$AI183,"")</f>
        <v>38530.227299999999</v>
      </c>
      <c r="AK183" s="22" t="str">
        <f t="shared" si="26"/>
        <v/>
      </c>
      <c r="AO183" s="19" t="str">
        <f t="shared" si="29"/>
        <v/>
      </c>
      <c r="AQ183" s="19" t="str">
        <f>IF(AO183&lt;&gt;"",_xll.BDP(AO183,"count_index_members"),"")</f>
        <v/>
      </c>
      <c r="AR183" s="19" t="str">
        <f t="shared" si="30"/>
        <v/>
      </c>
      <c r="AS183" s="19" t="str">
        <f t="shared" si="31"/>
        <v/>
      </c>
      <c r="AT183" s="19" t="str">
        <f>IFERROR(IF(AR183&lt;&gt;"",(COUNTIF($AQ$17:$AQ183,$AQ183)-1)*0.0001+$AQ183,""),"")</f>
        <v/>
      </c>
      <c r="AU183" s="19" t="str">
        <f t="shared" si="32"/>
        <v/>
      </c>
      <c r="AV183" s="19"/>
    </row>
    <row r="184" spans="3:48">
      <c r="C184" s="7" t="str">
        <f t="shared" si="22"/>
        <v/>
      </c>
      <c r="E184" s="7" t="str">
        <f t="shared" si="27"/>
        <v/>
      </c>
      <c r="F184" s="34" t="str">
        <f>IF(E184&lt;&gt;"",_xll.BDP(E184,"short_name"),"")</f>
        <v/>
      </c>
      <c r="AC184" s="19">
        <f t="shared" si="28"/>
        <v>168</v>
      </c>
      <c r="AD184" s="19" t="str">
        <f t="shared" si="23"/>
        <v/>
      </c>
      <c r="AE184" s="19" t="str">
        <f t="shared" si="24"/>
        <v/>
      </c>
      <c r="AG184" s="19" t="s">
        <v>212</v>
      </c>
      <c r="AH184" s="19" t="str">
        <f t="shared" si="25"/>
        <v>2309 JT Equity</v>
      </c>
      <c r="AI184" s="21">
        <f>IFERROR(IF($AG184&lt;&gt;"",_xll.BDP(AH184,"cur_mkt_cap")/1000000,""),"")</f>
        <v>28044.729257999999</v>
      </c>
      <c r="AJ184" s="22">
        <f>IFERROR((COUNTIF($AI$17:$AI184,$AI184)-1)*0.0001+$AI184,"")</f>
        <v>28044.729257999999</v>
      </c>
      <c r="AK184" s="22" t="str">
        <f t="shared" si="26"/>
        <v/>
      </c>
      <c r="AO184" s="19" t="str">
        <f t="shared" si="29"/>
        <v/>
      </c>
      <c r="AQ184" s="19" t="str">
        <f>IF(AO184&lt;&gt;"",_xll.BDP(AO184,"count_index_members"),"")</f>
        <v/>
      </c>
      <c r="AR184" s="19" t="str">
        <f t="shared" si="30"/>
        <v/>
      </c>
      <c r="AS184" s="19" t="str">
        <f t="shared" si="31"/>
        <v/>
      </c>
      <c r="AT184" s="19" t="str">
        <f>IFERROR(IF(AR184&lt;&gt;"",(COUNTIF($AQ$17:$AQ184,$AQ184)-1)*0.0001+$AQ184,""),"")</f>
        <v/>
      </c>
      <c r="AU184" s="19" t="str">
        <f t="shared" si="32"/>
        <v/>
      </c>
      <c r="AV184" s="19"/>
    </row>
    <row r="185" spans="3:48">
      <c r="C185" s="7" t="str">
        <f t="shared" si="22"/>
        <v/>
      </c>
      <c r="E185" s="7" t="str">
        <f t="shared" si="27"/>
        <v/>
      </c>
      <c r="F185" s="34" t="str">
        <f>IF(E185&lt;&gt;"",_xll.BDP(E185,"short_name"),"")</f>
        <v/>
      </c>
      <c r="AC185" s="19">
        <f t="shared" si="28"/>
        <v>169</v>
      </c>
      <c r="AD185" s="19" t="str">
        <f t="shared" si="23"/>
        <v/>
      </c>
      <c r="AE185" s="19" t="str">
        <f t="shared" si="24"/>
        <v/>
      </c>
      <c r="AG185" s="19" t="s">
        <v>213</v>
      </c>
      <c r="AH185" s="19" t="str">
        <f t="shared" si="25"/>
        <v>2317 JT Equity</v>
      </c>
      <c r="AI185" s="21">
        <f>IFERROR(IF($AG185&lt;&gt;"",_xll.BDP(AH185,"cur_mkt_cap")/1000000,""),"")</f>
        <v>46074.3</v>
      </c>
      <c r="AJ185" s="22">
        <f>IFERROR((COUNTIF($AI$17:$AI185,$AI185)-1)*0.0001+$AI185,"")</f>
        <v>46074.3</v>
      </c>
      <c r="AK185" s="22" t="str">
        <f t="shared" si="26"/>
        <v/>
      </c>
      <c r="AO185" s="19" t="str">
        <f t="shared" si="29"/>
        <v/>
      </c>
      <c r="AQ185" s="19" t="str">
        <f>IF(AO185&lt;&gt;"",_xll.BDP(AO185,"count_index_members"),"")</f>
        <v/>
      </c>
      <c r="AR185" s="19" t="str">
        <f t="shared" si="30"/>
        <v/>
      </c>
      <c r="AS185" s="19" t="str">
        <f t="shared" si="31"/>
        <v/>
      </c>
      <c r="AT185" s="19" t="str">
        <f>IFERROR(IF(AR185&lt;&gt;"",(COUNTIF($AQ$17:$AQ185,$AQ185)-1)*0.0001+$AQ185,""),"")</f>
        <v/>
      </c>
      <c r="AU185" s="19" t="str">
        <f t="shared" si="32"/>
        <v/>
      </c>
      <c r="AV185" s="19"/>
    </row>
    <row r="186" spans="3:48">
      <c r="C186" s="7" t="str">
        <f t="shared" si="22"/>
        <v/>
      </c>
      <c r="E186" s="7" t="str">
        <f t="shared" si="27"/>
        <v/>
      </c>
      <c r="F186" s="34" t="str">
        <f>IF(E186&lt;&gt;"",_xll.BDP(E186,"short_name"),"")</f>
        <v/>
      </c>
      <c r="AC186" s="19">
        <f t="shared" si="28"/>
        <v>170</v>
      </c>
      <c r="AD186" s="19" t="str">
        <f t="shared" si="23"/>
        <v/>
      </c>
      <c r="AE186" s="19" t="str">
        <f t="shared" si="24"/>
        <v/>
      </c>
      <c r="AG186" s="19" t="s">
        <v>214</v>
      </c>
      <c r="AH186" s="19" t="str">
        <f t="shared" si="25"/>
        <v>2325 JT Equity</v>
      </c>
      <c r="AI186" s="21">
        <f>IFERROR(IF($AG186&lt;&gt;"",_xll.BDP(AH186,"cur_mkt_cap")/1000000,""),"")</f>
        <v>14057.152</v>
      </c>
      <c r="AJ186" s="22">
        <f>IFERROR((COUNTIF($AI$17:$AI186,$AI186)-1)*0.0001+$AI186,"")</f>
        <v>14057.152</v>
      </c>
      <c r="AK186" s="22" t="str">
        <f t="shared" si="26"/>
        <v/>
      </c>
      <c r="AO186" s="19" t="str">
        <f t="shared" si="29"/>
        <v/>
      </c>
      <c r="AQ186" s="19" t="str">
        <f>IF(AO186&lt;&gt;"",_xll.BDP(AO186,"count_index_members"),"")</f>
        <v/>
      </c>
      <c r="AR186" s="19" t="str">
        <f t="shared" si="30"/>
        <v/>
      </c>
      <c r="AS186" s="19" t="str">
        <f t="shared" si="31"/>
        <v/>
      </c>
      <c r="AT186" s="19" t="str">
        <f>IFERROR(IF(AR186&lt;&gt;"",(COUNTIF($AQ$17:$AQ186,$AQ186)-1)*0.0001+$AQ186,""),"")</f>
        <v/>
      </c>
      <c r="AU186" s="19" t="str">
        <f t="shared" si="32"/>
        <v/>
      </c>
      <c r="AV186" s="19"/>
    </row>
    <row r="187" spans="3:48">
      <c r="C187" s="7" t="str">
        <f t="shared" si="22"/>
        <v/>
      </c>
      <c r="E187" s="7" t="str">
        <f t="shared" si="27"/>
        <v/>
      </c>
      <c r="F187" s="34" t="str">
        <f>IF(E187&lt;&gt;"",_xll.BDP(E187,"short_name"),"")</f>
        <v/>
      </c>
      <c r="AC187" s="19">
        <f t="shared" si="28"/>
        <v>171</v>
      </c>
      <c r="AD187" s="19" t="str">
        <f t="shared" si="23"/>
        <v/>
      </c>
      <c r="AE187" s="19" t="str">
        <f t="shared" si="24"/>
        <v/>
      </c>
      <c r="AG187" s="19" t="s">
        <v>215</v>
      </c>
      <c r="AH187" s="19" t="str">
        <f t="shared" si="25"/>
        <v>2326 JT Equity</v>
      </c>
      <c r="AI187" s="21">
        <f>IFERROR(IF($AG187&lt;&gt;"",_xll.BDP(AH187,"cur_mkt_cap")/1000000,""),"")</f>
        <v>47628.21</v>
      </c>
      <c r="AJ187" s="22">
        <f>IFERROR((COUNTIF($AI$17:$AI187,$AI187)-1)*0.0001+$AI187,"")</f>
        <v>47628.21</v>
      </c>
      <c r="AK187" s="22" t="str">
        <f t="shared" si="26"/>
        <v/>
      </c>
      <c r="AO187" s="19" t="str">
        <f t="shared" si="29"/>
        <v/>
      </c>
      <c r="AQ187" s="19" t="str">
        <f>IF(AO187&lt;&gt;"",_xll.BDP(AO187,"count_index_members"),"")</f>
        <v/>
      </c>
      <c r="AR187" s="19" t="str">
        <f t="shared" si="30"/>
        <v/>
      </c>
      <c r="AS187" s="19" t="str">
        <f t="shared" si="31"/>
        <v/>
      </c>
      <c r="AT187" s="19" t="str">
        <f>IFERROR(IF(AR187&lt;&gt;"",(COUNTIF($AQ$17:$AQ187,$AQ187)-1)*0.0001+$AQ187,""),"")</f>
        <v/>
      </c>
      <c r="AU187" s="19" t="str">
        <f t="shared" si="32"/>
        <v/>
      </c>
      <c r="AV187" s="19"/>
    </row>
    <row r="188" spans="3:48">
      <c r="C188" s="7" t="str">
        <f t="shared" si="22"/>
        <v/>
      </c>
      <c r="E188" s="7" t="str">
        <f t="shared" si="27"/>
        <v/>
      </c>
      <c r="F188" s="34" t="str">
        <f>IF(E188&lt;&gt;"",_xll.BDP(E188,"short_name"),"")</f>
        <v/>
      </c>
      <c r="AC188" s="19">
        <f t="shared" si="28"/>
        <v>172</v>
      </c>
      <c r="AD188" s="19" t="str">
        <f t="shared" si="23"/>
        <v/>
      </c>
      <c r="AE188" s="19" t="str">
        <f t="shared" si="24"/>
        <v/>
      </c>
      <c r="AG188" s="19" t="s">
        <v>216</v>
      </c>
      <c r="AH188" s="19" t="str">
        <f t="shared" si="25"/>
        <v>2327 JT Equity</v>
      </c>
      <c r="AI188" s="21">
        <f>IFERROR(IF($AG188&lt;&gt;"",_xll.BDP(AH188,"cur_mkt_cap")/1000000,""),"")</f>
        <v>243583.95551999999</v>
      </c>
      <c r="AJ188" s="22">
        <f>IFERROR((COUNTIF($AI$17:$AI188,$AI188)-1)*0.0001+$AI188,"")</f>
        <v>243583.95551999999</v>
      </c>
      <c r="AK188" s="22" t="str">
        <f t="shared" si="26"/>
        <v/>
      </c>
      <c r="AO188" s="19" t="str">
        <f t="shared" si="29"/>
        <v/>
      </c>
      <c r="AQ188" s="19" t="str">
        <f>IF(AO188&lt;&gt;"",_xll.BDP(AO188,"count_index_members"),"")</f>
        <v/>
      </c>
      <c r="AR188" s="19" t="str">
        <f t="shared" si="30"/>
        <v/>
      </c>
      <c r="AS188" s="19" t="str">
        <f t="shared" si="31"/>
        <v/>
      </c>
      <c r="AT188" s="19" t="str">
        <f>IFERROR(IF(AR188&lt;&gt;"",(COUNTIF($AQ$17:$AQ188,$AQ188)-1)*0.0001+$AQ188,""),"")</f>
        <v/>
      </c>
      <c r="AU188" s="19" t="str">
        <f t="shared" si="32"/>
        <v/>
      </c>
      <c r="AV188" s="19"/>
    </row>
    <row r="189" spans="3:48">
      <c r="C189" s="7" t="str">
        <f t="shared" si="22"/>
        <v/>
      </c>
      <c r="E189" s="7" t="str">
        <f t="shared" si="27"/>
        <v/>
      </c>
      <c r="F189" s="34" t="str">
        <f>IF(E189&lt;&gt;"",_xll.BDP(E189,"short_name"),"")</f>
        <v/>
      </c>
      <c r="AC189" s="19">
        <f t="shared" si="28"/>
        <v>173</v>
      </c>
      <c r="AD189" s="19" t="str">
        <f t="shared" si="23"/>
        <v/>
      </c>
      <c r="AE189" s="19" t="str">
        <f t="shared" si="24"/>
        <v/>
      </c>
      <c r="AG189" s="19" t="s">
        <v>217</v>
      </c>
      <c r="AH189" s="19" t="str">
        <f t="shared" si="25"/>
        <v>2331 JT Equity</v>
      </c>
      <c r="AI189" s="21">
        <f>IFERROR(IF($AG189&lt;&gt;"",_xll.BDP(AH189,"cur_mkt_cap")/1000000,""),"")</f>
        <v>438772.18060000002</v>
      </c>
      <c r="AJ189" s="22">
        <f>IFERROR((COUNTIF($AI$17:$AI189,$AI189)-1)*0.0001+$AI189,"")</f>
        <v>438772.18060000002</v>
      </c>
      <c r="AK189" s="22" t="str">
        <f t="shared" si="26"/>
        <v/>
      </c>
      <c r="AO189" s="19" t="str">
        <f t="shared" si="29"/>
        <v/>
      </c>
      <c r="AQ189" s="19" t="str">
        <f>IF(AO189&lt;&gt;"",_xll.BDP(AO189,"count_index_members"),"")</f>
        <v/>
      </c>
      <c r="AR189" s="19" t="str">
        <f t="shared" si="30"/>
        <v/>
      </c>
      <c r="AS189" s="19" t="str">
        <f t="shared" si="31"/>
        <v/>
      </c>
      <c r="AT189" s="19" t="str">
        <f>IFERROR(IF(AR189&lt;&gt;"",(COUNTIF($AQ$17:$AQ189,$AQ189)-1)*0.0001+$AQ189,""),"")</f>
        <v/>
      </c>
      <c r="AU189" s="19" t="str">
        <f t="shared" si="32"/>
        <v/>
      </c>
      <c r="AV189" s="19"/>
    </row>
    <row r="190" spans="3:48">
      <c r="C190" s="7" t="str">
        <f t="shared" si="22"/>
        <v/>
      </c>
      <c r="E190" s="7" t="str">
        <f t="shared" si="27"/>
        <v/>
      </c>
      <c r="F190" s="34" t="str">
        <f>IF(E190&lt;&gt;"",_xll.BDP(E190,"short_name"),"")</f>
        <v/>
      </c>
      <c r="AC190" s="19">
        <f t="shared" si="28"/>
        <v>174</v>
      </c>
      <c r="AD190" s="19" t="str">
        <f t="shared" si="23"/>
        <v/>
      </c>
      <c r="AE190" s="19" t="str">
        <f t="shared" si="24"/>
        <v/>
      </c>
      <c r="AG190" s="19" t="s">
        <v>218</v>
      </c>
      <c r="AH190" s="19" t="str">
        <f t="shared" si="25"/>
        <v>2335 JT Equity</v>
      </c>
      <c r="AI190" s="21">
        <f>IFERROR(IF($AG190&lt;&gt;"",_xll.BDP(AH190,"cur_mkt_cap")/1000000,""),"")</f>
        <v>10619.488799999999</v>
      </c>
      <c r="AJ190" s="22">
        <f>IFERROR((COUNTIF($AI$17:$AI190,$AI190)-1)*0.0001+$AI190,"")</f>
        <v>10619.488799999999</v>
      </c>
      <c r="AK190" s="22" t="str">
        <f t="shared" si="26"/>
        <v/>
      </c>
      <c r="AO190" s="19" t="str">
        <f t="shared" si="29"/>
        <v/>
      </c>
      <c r="AQ190" s="19" t="str">
        <f>IF(AO190&lt;&gt;"",_xll.BDP(AO190,"count_index_members"),"")</f>
        <v/>
      </c>
      <c r="AR190" s="19" t="str">
        <f t="shared" si="30"/>
        <v/>
      </c>
      <c r="AS190" s="19" t="str">
        <f t="shared" si="31"/>
        <v/>
      </c>
      <c r="AT190" s="19" t="str">
        <f>IFERROR(IF(AR190&lt;&gt;"",(COUNTIF($AQ$17:$AQ190,$AQ190)-1)*0.0001+$AQ190,""),"")</f>
        <v/>
      </c>
      <c r="AU190" s="19" t="str">
        <f t="shared" si="32"/>
        <v/>
      </c>
      <c r="AV190" s="19"/>
    </row>
    <row r="191" spans="3:48">
      <c r="C191" s="7" t="str">
        <f t="shared" si="22"/>
        <v/>
      </c>
      <c r="E191" s="7" t="str">
        <f t="shared" si="27"/>
        <v/>
      </c>
      <c r="F191" s="34" t="str">
        <f>IF(E191&lt;&gt;"",_xll.BDP(E191,"short_name"),"")</f>
        <v/>
      </c>
      <c r="AC191" s="19">
        <f t="shared" si="28"/>
        <v>175</v>
      </c>
      <c r="AD191" s="19" t="str">
        <f t="shared" si="23"/>
        <v/>
      </c>
      <c r="AE191" s="19" t="str">
        <f t="shared" si="24"/>
        <v/>
      </c>
      <c r="AG191" s="19" t="s">
        <v>219</v>
      </c>
      <c r="AH191" s="19" t="str">
        <f t="shared" si="25"/>
        <v>2337 JT Equity</v>
      </c>
      <c r="AI191" s="21">
        <f>IFERROR(IF($AG191&lt;&gt;"",_xll.BDP(AH191,"cur_mkt_cap")/1000000,""),"")</f>
        <v>182724.5442</v>
      </c>
      <c r="AJ191" s="22">
        <f>IFERROR((COUNTIF($AI$17:$AI191,$AI191)-1)*0.0001+$AI191,"")</f>
        <v>182724.5442</v>
      </c>
      <c r="AK191" s="22" t="str">
        <f t="shared" si="26"/>
        <v/>
      </c>
      <c r="AO191" s="19" t="str">
        <f t="shared" si="29"/>
        <v/>
      </c>
      <c r="AQ191" s="19" t="str">
        <f>IF(AO191&lt;&gt;"",_xll.BDP(AO191,"count_index_members"),"")</f>
        <v/>
      </c>
      <c r="AR191" s="19" t="str">
        <f t="shared" si="30"/>
        <v/>
      </c>
      <c r="AS191" s="19" t="str">
        <f t="shared" si="31"/>
        <v/>
      </c>
      <c r="AT191" s="19" t="str">
        <f>IFERROR(IF(AR191&lt;&gt;"",(COUNTIF($AQ$17:$AQ191,$AQ191)-1)*0.0001+$AQ191,""),"")</f>
        <v/>
      </c>
      <c r="AU191" s="19" t="str">
        <f t="shared" si="32"/>
        <v/>
      </c>
      <c r="AV191" s="19"/>
    </row>
    <row r="192" spans="3:48">
      <c r="C192" s="7" t="str">
        <f t="shared" si="22"/>
        <v/>
      </c>
      <c r="E192" s="7" t="str">
        <f t="shared" si="27"/>
        <v/>
      </c>
      <c r="F192" s="34" t="str">
        <f>IF(E192&lt;&gt;"",_xll.BDP(E192,"short_name"),"")</f>
        <v/>
      </c>
      <c r="AC192" s="19">
        <f t="shared" si="28"/>
        <v>176</v>
      </c>
      <c r="AD192" s="19" t="str">
        <f t="shared" si="23"/>
        <v/>
      </c>
      <c r="AE192" s="19" t="str">
        <f t="shared" si="24"/>
        <v/>
      </c>
      <c r="AG192" s="19" t="s">
        <v>220</v>
      </c>
      <c r="AH192" s="19" t="str">
        <f t="shared" si="25"/>
        <v>2353 JT Equity</v>
      </c>
      <c r="AI192" s="21">
        <f>IFERROR(IF($AG192&lt;&gt;"",_xll.BDP(AH192,"cur_mkt_cap")/1000000,""),"")</f>
        <v>52608.188600000001</v>
      </c>
      <c r="AJ192" s="22">
        <f>IFERROR((COUNTIF($AI$17:$AI192,$AI192)-1)*0.0001+$AI192,"")</f>
        <v>52608.188600000001</v>
      </c>
      <c r="AK192" s="22" t="str">
        <f t="shared" si="26"/>
        <v/>
      </c>
      <c r="AO192" s="19" t="str">
        <f t="shared" si="29"/>
        <v/>
      </c>
      <c r="AQ192" s="19" t="str">
        <f>IF(AO192&lt;&gt;"",_xll.BDP(AO192,"count_index_members"),"")</f>
        <v/>
      </c>
      <c r="AR192" s="19" t="str">
        <f t="shared" si="30"/>
        <v/>
      </c>
      <c r="AS192" s="19" t="str">
        <f t="shared" si="31"/>
        <v/>
      </c>
      <c r="AT192" s="19" t="str">
        <f>IFERROR(IF(AR192&lt;&gt;"",(COUNTIF($AQ$17:$AQ192,$AQ192)-1)*0.0001+$AQ192,""),"")</f>
        <v/>
      </c>
      <c r="AU192" s="19" t="str">
        <f t="shared" si="32"/>
        <v/>
      </c>
      <c r="AV192" s="19"/>
    </row>
    <row r="193" spans="3:48">
      <c r="C193" s="7" t="str">
        <f t="shared" si="22"/>
        <v/>
      </c>
      <c r="E193" s="7" t="str">
        <f t="shared" si="27"/>
        <v/>
      </c>
      <c r="F193" s="34" t="str">
        <f>IF(E193&lt;&gt;"",_xll.BDP(E193,"short_name"),"")</f>
        <v/>
      </c>
      <c r="AC193" s="19">
        <f t="shared" si="28"/>
        <v>177</v>
      </c>
      <c r="AD193" s="19" t="str">
        <f t="shared" si="23"/>
        <v/>
      </c>
      <c r="AE193" s="19" t="str">
        <f t="shared" si="24"/>
        <v/>
      </c>
      <c r="AG193" s="19" t="s">
        <v>221</v>
      </c>
      <c r="AH193" s="19" t="str">
        <f t="shared" si="25"/>
        <v>2359 JT Equity</v>
      </c>
      <c r="AI193" s="21">
        <f>IFERROR(IF($AG193&lt;&gt;"",_xll.BDP(AH193,"cur_mkt_cap")/1000000,""),"")</f>
        <v>20115.690480000001</v>
      </c>
      <c r="AJ193" s="22">
        <f>IFERROR((COUNTIF($AI$17:$AI193,$AI193)-1)*0.0001+$AI193,"")</f>
        <v>20115.690480000001</v>
      </c>
      <c r="AK193" s="22" t="str">
        <f t="shared" si="26"/>
        <v/>
      </c>
      <c r="AO193" s="19" t="str">
        <f t="shared" si="29"/>
        <v/>
      </c>
      <c r="AQ193" s="19" t="str">
        <f>IF(AO193&lt;&gt;"",_xll.BDP(AO193,"count_index_members"),"")</f>
        <v/>
      </c>
      <c r="AR193" s="19" t="str">
        <f t="shared" si="30"/>
        <v/>
      </c>
      <c r="AS193" s="19" t="str">
        <f t="shared" si="31"/>
        <v/>
      </c>
      <c r="AT193" s="19" t="str">
        <f>IFERROR(IF(AR193&lt;&gt;"",(COUNTIF($AQ$17:$AQ193,$AQ193)-1)*0.0001+$AQ193,""),"")</f>
        <v/>
      </c>
      <c r="AU193" s="19" t="str">
        <f t="shared" si="32"/>
        <v/>
      </c>
      <c r="AV193" s="19"/>
    </row>
    <row r="194" spans="3:48">
      <c r="C194" s="7" t="str">
        <f t="shared" si="22"/>
        <v/>
      </c>
      <c r="E194" s="7" t="str">
        <f t="shared" si="27"/>
        <v/>
      </c>
      <c r="F194" s="34" t="str">
        <f>IF(E194&lt;&gt;"",_xll.BDP(E194,"short_name"),"")</f>
        <v/>
      </c>
      <c r="AC194" s="19">
        <f t="shared" si="28"/>
        <v>178</v>
      </c>
      <c r="AD194" s="19" t="str">
        <f t="shared" si="23"/>
        <v/>
      </c>
      <c r="AE194" s="19" t="str">
        <f t="shared" si="24"/>
        <v/>
      </c>
      <c r="AG194" s="19" t="s">
        <v>222</v>
      </c>
      <c r="AH194" s="19" t="str">
        <f t="shared" si="25"/>
        <v>2371 JT Equity</v>
      </c>
      <c r="AI194" s="21">
        <f>IFERROR(IF($AG194&lt;&gt;"",_xll.BDP(AH194,"cur_mkt_cap")/1000000,""),"")</f>
        <v>355164.64279999997</v>
      </c>
      <c r="AJ194" s="22">
        <f>IFERROR((COUNTIF($AI$17:$AI194,$AI194)-1)*0.0001+$AI194,"")</f>
        <v>355164.64279999997</v>
      </c>
      <c r="AK194" s="22" t="str">
        <f t="shared" si="26"/>
        <v/>
      </c>
      <c r="AO194" s="19" t="str">
        <f t="shared" si="29"/>
        <v/>
      </c>
      <c r="AQ194" s="19" t="str">
        <f>IF(AO194&lt;&gt;"",_xll.BDP(AO194,"count_index_members"),"")</f>
        <v/>
      </c>
      <c r="AR194" s="19" t="str">
        <f t="shared" si="30"/>
        <v/>
      </c>
      <c r="AS194" s="19" t="str">
        <f t="shared" si="31"/>
        <v/>
      </c>
      <c r="AT194" s="19" t="str">
        <f>IFERROR(IF(AR194&lt;&gt;"",(COUNTIF($AQ$17:$AQ194,$AQ194)-1)*0.0001+$AQ194,""),"")</f>
        <v/>
      </c>
      <c r="AU194" s="19" t="str">
        <f t="shared" si="32"/>
        <v/>
      </c>
      <c r="AV194" s="19"/>
    </row>
    <row r="195" spans="3:48">
      <c r="C195" s="7" t="str">
        <f t="shared" si="22"/>
        <v/>
      </c>
      <c r="E195" s="7" t="str">
        <f t="shared" si="27"/>
        <v/>
      </c>
      <c r="F195" s="34" t="str">
        <f>IF(E195&lt;&gt;"",_xll.BDP(E195,"short_name"),"")</f>
        <v/>
      </c>
      <c r="AC195" s="19">
        <f t="shared" si="28"/>
        <v>179</v>
      </c>
      <c r="AD195" s="19" t="str">
        <f t="shared" si="23"/>
        <v/>
      </c>
      <c r="AE195" s="19" t="str">
        <f t="shared" si="24"/>
        <v/>
      </c>
      <c r="AG195" s="19" t="s">
        <v>223</v>
      </c>
      <c r="AH195" s="19" t="str">
        <f t="shared" si="25"/>
        <v>2372 JT Equity</v>
      </c>
      <c r="AI195" s="21">
        <f>IFERROR(IF($AG195&lt;&gt;"",_xll.BDP(AH195,"cur_mkt_cap")/1000000,""),"")</f>
        <v>15376.25309</v>
      </c>
      <c r="AJ195" s="22">
        <f>IFERROR((COUNTIF($AI$17:$AI195,$AI195)-1)*0.0001+$AI195,"")</f>
        <v>15376.25309</v>
      </c>
      <c r="AK195" s="22" t="str">
        <f t="shared" si="26"/>
        <v/>
      </c>
      <c r="AO195" s="19" t="str">
        <f t="shared" si="29"/>
        <v/>
      </c>
      <c r="AQ195" s="19" t="str">
        <f>IF(AO195&lt;&gt;"",_xll.BDP(AO195,"count_index_members"),"")</f>
        <v/>
      </c>
      <c r="AR195" s="19" t="str">
        <f t="shared" si="30"/>
        <v/>
      </c>
      <c r="AS195" s="19" t="str">
        <f t="shared" si="31"/>
        <v/>
      </c>
      <c r="AT195" s="19" t="str">
        <f>IFERROR(IF(AR195&lt;&gt;"",(COUNTIF($AQ$17:$AQ195,$AQ195)-1)*0.0001+$AQ195,""),"")</f>
        <v/>
      </c>
      <c r="AU195" s="19" t="str">
        <f t="shared" si="32"/>
        <v/>
      </c>
      <c r="AV195" s="19"/>
    </row>
    <row r="196" spans="3:48">
      <c r="C196" s="7" t="str">
        <f t="shared" si="22"/>
        <v/>
      </c>
      <c r="E196" s="7" t="str">
        <f t="shared" si="27"/>
        <v/>
      </c>
      <c r="F196" s="34" t="str">
        <f>IF(E196&lt;&gt;"",_xll.BDP(E196,"short_name"),"")</f>
        <v/>
      </c>
      <c r="AC196" s="19">
        <f t="shared" si="28"/>
        <v>180</v>
      </c>
      <c r="AD196" s="19" t="str">
        <f t="shared" si="23"/>
        <v/>
      </c>
      <c r="AE196" s="19" t="str">
        <f t="shared" si="24"/>
        <v/>
      </c>
      <c r="AG196" s="19" t="s">
        <v>224</v>
      </c>
      <c r="AH196" s="19" t="str">
        <f t="shared" si="25"/>
        <v>2378 JT Equity</v>
      </c>
      <c r="AI196" s="21">
        <f>IFERROR(IF($AG196&lt;&gt;"",_xll.BDP(AH196,"cur_mkt_cap")/1000000,""),"")</f>
        <v>37156.702000000005</v>
      </c>
      <c r="AJ196" s="22">
        <f>IFERROR((COUNTIF($AI$17:$AI196,$AI196)-1)*0.0001+$AI196,"")</f>
        <v>37156.702000000005</v>
      </c>
      <c r="AK196" s="22" t="str">
        <f t="shared" si="26"/>
        <v/>
      </c>
      <c r="AO196" s="19" t="str">
        <f t="shared" si="29"/>
        <v/>
      </c>
      <c r="AQ196" s="19" t="str">
        <f>IF(AO196&lt;&gt;"",_xll.BDP(AO196,"count_index_members"),"")</f>
        <v/>
      </c>
      <c r="AR196" s="19" t="str">
        <f t="shared" si="30"/>
        <v/>
      </c>
      <c r="AS196" s="19" t="str">
        <f t="shared" si="31"/>
        <v/>
      </c>
      <c r="AT196" s="19" t="str">
        <f>IFERROR(IF(AR196&lt;&gt;"",(COUNTIF($AQ$17:$AQ196,$AQ196)-1)*0.0001+$AQ196,""),"")</f>
        <v/>
      </c>
      <c r="AU196" s="19" t="str">
        <f t="shared" si="32"/>
        <v/>
      </c>
      <c r="AV196" s="19"/>
    </row>
    <row r="197" spans="3:48">
      <c r="C197" s="7" t="str">
        <f t="shared" si="22"/>
        <v/>
      </c>
      <c r="E197" s="7" t="str">
        <f t="shared" si="27"/>
        <v/>
      </c>
      <c r="F197" s="34" t="str">
        <f>IF(E197&lt;&gt;"",_xll.BDP(E197,"short_name"),"")</f>
        <v/>
      </c>
      <c r="AC197" s="19">
        <f t="shared" si="28"/>
        <v>181</v>
      </c>
      <c r="AD197" s="19" t="str">
        <f t="shared" si="23"/>
        <v/>
      </c>
      <c r="AE197" s="19" t="str">
        <f t="shared" si="24"/>
        <v/>
      </c>
      <c r="AG197" s="19" t="s">
        <v>225</v>
      </c>
      <c r="AH197" s="19" t="str">
        <f t="shared" si="25"/>
        <v>2379 JT Equity</v>
      </c>
      <c r="AI197" s="21">
        <f>IFERROR(IF($AG197&lt;&gt;"",_xll.BDP(AH197,"cur_mkt_cap")/1000000,""),"")</f>
        <v>146134</v>
      </c>
      <c r="AJ197" s="22">
        <f>IFERROR((COUNTIF($AI$17:$AI197,$AI197)-1)*0.0001+$AI197,"")</f>
        <v>146134</v>
      </c>
      <c r="AK197" s="22" t="str">
        <f t="shared" si="26"/>
        <v/>
      </c>
      <c r="AO197" s="19" t="str">
        <f t="shared" si="29"/>
        <v/>
      </c>
      <c r="AQ197" s="19" t="str">
        <f>IF(AO197&lt;&gt;"",_xll.BDP(AO197,"count_index_members"),"")</f>
        <v/>
      </c>
      <c r="AR197" s="19" t="str">
        <f t="shared" si="30"/>
        <v/>
      </c>
      <c r="AS197" s="19" t="str">
        <f t="shared" si="31"/>
        <v/>
      </c>
      <c r="AT197" s="19" t="str">
        <f>IFERROR(IF(AR197&lt;&gt;"",(COUNTIF($AQ$17:$AQ197,$AQ197)-1)*0.0001+$AQ197,""),"")</f>
        <v/>
      </c>
      <c r="AU197" s="19" t="str">
        <f t="shared" si="32"/>
        <v/>
      </c>
      <c r="AV197" s="19"/>
    </row>
    <row r="198" spans="3:48">
      <c r="C198" s="7" t="str">
        <f t="shared" si="22"/>
        <v/>
      </c>
      <c r="E198" s="7" t="str">
        <f t="shared" si="27"/>
        <v/>
      </c>
      <c r="F198" s="34" t="str">
        <f>IF(E198&lt;&gt;"",_xll.BDP(E198,"short_name"),"")</f>
        <v/>
      </c>
      <c r="AC198" s="19">
        <f t="shared" si="28"/>
        <v>182</v>
      </c>
      <c r="AD198" s="19" t="str">
        <f t="shared" si="23"/>
        <v/>
      </c>
      <c r="AE198" s="19" t="str">
        <f t="shared" si="24"/>
        <v/>
      </c>
      <c r="AG198" s="19" t="s">
        <v>226</v>
      </c>
      <c r="AH198" s="19" t="str">
        <f t="shared" si="25"/>
        <v>2384 JT Equity</v>
      </c>
      <c r="AI198" s="21">
        <f>IFERROR(IF($AG198&lt;&gt;"",_xll.BDP(AH198,"cur_mkt_cap")/1000000,""),"")</f>
        <v>32330.614800000003</v>
      </c>
      <c r="AJ198" s="22">
        <f>IFERROR((COUNTIF($AI$17:$AI198,$AI198)-1)*0.0001+$AI198,"")</f>
        <v>32330.614800000003</v>
      </c>
      <c r="AK198" s="22" t="str">
        <f t="shared" si="26"/>
        <v/>
      </c>
      <c r="AO198" s="19" t="str">
        <f t="shared" si="29"/>
        <v/>
      </c>
      <c r="AQ198" s="19" t="str">
        <f>IF(AO198&lt;&gt;"",_xll.BDP(AO198,"count_index_members"),"")</f>
        <v/>
      </c>
      <c r="AR198" s="19" t="str">
        <f t="shared" si="30"/>
        <v/>
      </c>
      <c r="AS198" s="19" t="str">
        <f t="shared" si="31"/>
        <v/>
      </c>
      <c r="AT198" s="19" t="str">
        <f>IFERROR(IF(AR198&lt;&gt;"",(COUNTIF($AQ$17:$AQ198,$AQ198)-1)*0.0001+$AQ198,""),"")</f>
        <v/>
      </c>
      <c r="AU198" s="19" t="str">
        <f t="shared" si="32"/>
        <v/>
      </c>
      <c r="AV198" s="19"/>
    </row>
    <row r="199" spans="3:48">
      <c r="C199" s="7" t="str">
        <f t="shared" si="22"/>
        <v/>
      </c>
      <c r="E199" s="7" t="str">
        <f t="shared" si="27"/>
        <v/>
      </c>
      <c r="F199" s="34" t="str">
        <f>IF(E199&lt;&gt;"",_xll.BDP(E199,"short_name"),"")</f>
        <v/>
      </c>
      <c r="AC199" s="19">
        <f t="shared" si="28"/>
        <v>183</v>
      </c>
      <c r="AD199" s="19" t="str">
        <f t="shared" si="23"/>
        <v/>
      </c>
      <c r="AE199" s="19" t="str">
        <f t="shared" si="24"/>
        <v/>
      </c>
      <c r="AG199" s="19" t="s">
        <v>227</v>
      </c>
      <c r="AH199" s="19" t="str">
        <f t="shared" si="25"/>
        <v>2389 JT Equity</v>
      </c>
      <c r="AI199" s="21">
        <f>IFERROR(IF($AG199&lt;&gt;"",_xll.BDP(AH199,"cur_mkt_cap")/1000000,""),"")</f>
        <v>28314.313600000001</v>
      </c>
      <c r="AJ199" s="22">
        <f>IFERROR((COUNTIF($AI$17:$AI199,$AI199)-1)*0.0001+$AI199,"")</f>
        <v>28314.313600000001</v>
      </c>
      <c r="AK199" s="22" t="str">
        <f t="shared" si="26"/>
        <v/>
      </c>
      <c r="AO199" s="19" t="str">
        <f t="shared" si="29"/>
        <v/>
      </c>
      <c r="AQ199" s="19" t="str">
        <f>IF(AO199&lt;&gt;"",_xll.BDP(AO199,"count_index_members"),"")</f>
        <v/>
      </c>
      <c r="AR199" s="19" t="str">
        <f t="shared" si="30"/>
        <v/>
      </c>
      <c r="AS199" s="19" t="str">
        <f t="shared" si="31"/>
        <v/>
      </c>
      <c r="AT199" s="19" t="str">
        <f>IFERROR(IF(AR199&lt;&gt;"",(COUNTIF($AQ$17:$AQ199,$AQ199)-1)*0.0001+$AQ199,""),"")</f>
        <v/>
      </c>
      <c r="AU199" s="19" t="str">
        <f t="shared" si="32"/>
        <v/>
      </c>
      <c r="AV199" s="19"/>
    </row>
    <row r="200" spans="3:48">
      <c r="C200" s="7" t="str">
        <f t="shared" si="22"/>
        <v/>
      </c>
      <c r="E200" s="7" t="str">
        <f t="shared" si="27"/>
        <v/>
      </c>
      <c r="F200" s="34" t="str">
        <f>IF(E200&lt;&gt;"",_xll.BDP(E200,"short_name"),"")</f>
        <v/>
      </c>
      <c r="AC200" s="19">
        <f t="shared" si="28"/>
        <v>184</v>
      </c>
      <c r="AD200" s="19" t="str">
        <f t="shared" si="23"/>
        <v/>
      </c>
      <c r="AE200" s="19" t="str">
        <f t="shared" si="24"/>
        <v/>
      </c>
      <c r="AG200" s="19" t="s">
        <v>228</v>
      </c>
      <c r="AH200" s="19" t="str">
        <f t="shared" si="25"/>
        <v>2395 JT Equity</v>
      </c>
      <c r="AI200" s="21">
        <f>IFERROR(IF($AG200&lt;&gt;"",_xll.BDP(AH200,"cur_mkt_cap")/1000000,""),"")</f>
        <v>23688.835599999999</v>
      </c>
      <c r="AJ200" s="22">
        <f>IFERROR((COUNTIF($AI$17:$AI200,$AI200)-1)*0.0001+$AI200,"")</f>
        <v>23688.835599999999</v>
      </c>
      <c r="AK200" s="22" t="str">
        <f t="shared" si="26"/>
        <v/>
      </c>
      <c r="AO200" s="19" t="str">
        <f t="shared" si="29"/>
        <v/>
      </c>
      <c r="AQ200" s="19" t="str">
        <f>IF(AO200&lt;&gt;"",_xll.BDP(AO200,"count_index_members"),"")</f>
        <v/>
      </c>
      <c r="AR200" s="19" t="str">
        <f t="shared" si="30"/>
        <v/>
      </c>
      <c r="AS200" s="19" t="str">
        <f t="shared" si="31"/>
        <v/>
      </c>
      <c r="AT200" s="19" t="str">
        <f>IFERROR(IF(AR200&lt;&gt;"",(COUNTIF($AQ$17:$AQ200,$AQ200)-1)*0.0001+$AQ200,""),"")</f>
        <v/>
      </c>
      <c r="AU200" s="19" t="str">
        <f t="shared" si="32"/>
        <v/>
      </c>
      <c r="AV200" s="19"/>
    </row>
    <row r="201" spans="3:48">
      <c r="C201" s="7" t="str">
        <f t="shared" si="22"/>
        <v/>
      </c>
      <c r="E201" s="7" t="str">
        <f t="shared" si="27"/>
        <v/>
      </c>
      <c r="F201" s="34" t="str">
        <f>IF(E201&lt;&gt;"",_xll.BDP(E201,"short_name"),"")</f>
        <v/>
      </c>
      <c r="AC201" s="19">
        <f t="shared" si="28"/>
        <v>185</v>
      </c>
      <c r="AD201" s="19" t="str">
        <f t="shared" si="23"/>
        <v/>
      </c>
      <c r="AE201" s="19" t="str">
        <f t="shared" si="24"/>
        <v/>
      </c>
      <c r="AG201" s="19" t="s">
        <v>229</v>
      </c>
      <c r="AH201" s="19" t="str">
        <f t="shared" si="25"/>
        <v>2398 JT Equity</v>
      </c>
      <c r="AI201" s="21">
        <f>IFERROR(IF($AG201&lt;&gt;"",_xll.BDP(AH201,"cur_mkt_cap")/1000000,""),"")</f>
        <v>48911.040000000001</v>
      </c>
      <c r="AJ201" s="22">
        <f>IFERROR((COUNTIF($AI$17:$AI201,$AI201)-1)*0.0001+$AI201,"")</f>
        <v>48911.040000000001</v>
      </c>
      <c r="AK201" s="22" t="str">
        <f t="shared" si="26"/>
        <v/>
      </c>
      <c r="AQ201" s="19"/>
      <c r="AR201" s="19"/>
      <c r="AT201" s="27"/>
      <c r="AU201" s="19"/>
    </row>
    <row r="202" spans="3:48">
      <c r="C202" s="7" t="str">
        <f t="shared" si="22"/>
        <v/>
      </c>
      <c r="E202" s="7" t="str">
        <f t="shared" si="27"/>
        <v/>
      </c>
      <c r="F202" s="34" t="str">
        <f>IF(E202&lt;&gt;"",_xll.BDP(E202,"short_name"),"")</f>
        <v/>
      </c>
      <c r="AC202" s="19">
        <f t="shared" si="28"/>
        <v>186</v>
      </c>
      <c r="AD202" s="19" t="str">
        <f t="shared" si="23"/>
        <v/>
      </c>
      <c r="AE202" s="19" t="str">
        <f t="shared" si="24"/>
        <v/>
      </c>
      <c r="AG202" s="19" t="s">
        <v>230</v>
      </c>
      <c r="AH202" s="19" t="str">
        <f t="shared" si="25"/>
        <v>2410 JT Equity</v>
      </c>
      <c r="AI202" s="21">
        <f>IFERROR(IF($AG202&lt;&gt;"",_xll.BDP(AH202,"cur_mkt_cap")/1000000,""),"")</f>
        <v>8218.3760000000002</v>
      </c>
      <c r="AJ202" s="22">
        <f>IFERROR((COUNTIF($AI$17:$AI202,$AI202)-1)*0.0001+$AI202,"")</f>
        <v>8218.3760000000002</v>
      </c>
      <c r="AK202" s="22" t="str">
        <f t="shared" si="26"/>
        <v/>
      </c>
      <c r="AQ202" s="19"/>
      <c r="AR202" s="19"/>
      <c r="AT202" s="27"/>
      <c r="AU202" s="19"/>
    </row>
    <row r="203" spans="3:48">
      <c r="C203" s="7" t="str">
        <f t="shared" si="22"/>
        <v/>
      </c>
      <c r="E203" s="7" t="str">
        <f t="shared" si="27"/>
        <v/>
      </c>
      <c r="F203" s="34" t="str">
        <f>IF(E203&lt;&gt;"",_xll.BDP(E203,"short_name"),"")</f>
        <v/>
      </c>
      <c r="AC203" s="19">
        <f t="shared" si="28"/>
        <v>187</v>
      </c>
      <c r="AD203" s="19" t="str">
        <f t="shared" si="23"/>
        <v/>
      </c>
      <c r="AE203" s="19" t="str">
        <f t="shared" si="24"/>
        <v/>
      </c>
      <c r="AG203" s="19" t="s">
        <v>231</v>
      </c>
      <c r="AH203" s="19" t="str">
        <f t="shared" si="25"/>
        <v>2413 JT Equity</v>
      </c>
      <c r="AI203" s="21">
        <f>IFERROR(IF($AG203&lt;&gt;"",_xll.BDP(AH203,"cur_mkt_cap")/1000000,""),"")</f>
        <v>930813.73750000005</v>
      </c>
      <c r="AJ203" s="22">
        <f>IFERROR((COUNTIF($AI$17:$AI203,$AI203)-1)*0.0001+$AI203,"")</f>
        <v>930813.73750000005</v>
      </c>
      <c r="AK203" s="22" t="str">
        <f t="shared" si="26"/>
        <v/>
      </c>
      <c r="AQ203" s="19"/>
      <c r="AR203" s="19"/>
      <c r="AT203" s="27"/>
      <c r="AU203" s="19"/>
    </row>
    <row r="204" spans="3:48">
      <c r="C204" s="7" t="str">
        <f t="shared" si="22"/>
        <v/>
      </c>
      <c r="E204" s="7" t="str">
        <f t="shared" si="27"/>
        <v/>
      </c>
      <c r="F204" s="34" t="str">
        <f>IF(E204&lt;&gt;"",_xll.BDP(E204,"short_name"),"")</f>
        <v/>
      </c>
      <c r="AC204" s="19">
        <f t="shared" si="28"/>
        <v>188</v>
      </c>
      <c r="AD204" s="19" t="str">
        <f t="shared" si="23"/>
        <v/>
      </c>
      <c r="AE204" s="19" t="str">
        <f t="shared" si="24"/>
        <v/>
      </c>
      <c r="AG204" s="19" t="s">
        <v>232</v>
      </c>
      <c r="AH204" s="19" t="str">
        <f t="shared" si="25"/>
        <v>2418 JT Equity</v>
      </c>
      <c r="AI204" s="21">
        <f>IFERROR(IF($AG204&lt;&gt;"",_xll.BDP(AH204,"cur_mkt_cap")/1000000,""),"")</f>
        <v>30600</v>
      </c>
      <c r="AJ204" s="22">
        <f>IFERROR((COUNTIF($AI$17:$AI204,$AI204)-1)*0.0001+$AI204,"")</f>
        <v>30600</v>
      </c>
      <c r="AK204" s="22" t="str">
        <f t="shared" si="26"/>
        <v/>
      </c>
      <c r="AQ204" s="19"/>
      <c r="AR204" s="19"/>
      <c r="AT204" s="27"/>
      <c r="AU204" s="19"/>
    </row>
    <row r="205" spans="3:48">
      <c r="C205" s="7" t="str">
        <f t="shared" si="22"/>
        <v/>
      </c>
      <c r="E205" s="7" t="str">
        <f t="shared" si="27"/>
        <v/>
      </c>
      <c r="F205" s="34" t="str">
        <f>IF(E205&lt;&gt;"",_xll.BDP(E205,"short_name"),"")</f>
        <v/>
      </c>
      <c r="AC205" s="19">
        <f t="shared" si="28"/>
        <v>189</v>
      </c>
      <c r="AD205" s="19" t="str">
        <f t="shared" si="23"/>
        <v/>
      </c>
      <c r="AE205" s="19" t="str">
        <f t="shared" si="24"/>
        <v/>
      </c>
      <c r="AG205" s="19" t="s">
        <v>233</v>
      </c>
      <c r="AH205" s="19" t="str">
        <f t="shared" si="25"/>
        <v>2427 JT Equity</v>
      </c>
      <c r="AI205" s="21">
        <f>IFERROR(IF($AG205&lt;&gt;"",_xll.BDP(AH205,"cur_mkt_cap")/1000000,""),"")</f>
        <v>68940.62999999999</v>
      </c>
      <c r="AJ205" s="22">
        <f>IFERROR((COUNTIF($AI$17:$AI205,$AI205)-1)*0.0001+$AI205,"")</f>
        <v>68940.62999999999</v>
      </c>
      <c r="AK205" s="22" t="str">
        <f t="shared" si="26"/>
        <v/>
      </c>
      <c r="AQ205" s="19"/>
      <c r="AR205" s="19"/>
      <c r="AT205" s="27"/>
      <c r="AU205" s="19"/>
    </row>
    <row r="206" spans="3:48">
      <c r="C206" s="7" t="str">
        <f t="shared" si="22"/>
        <v/>
      </c>
      <c r="E206" s="7" t="str">
        <f t="shared" si="27"/>
        <v/>
      </c>
      <c r="F206" s="34" t="str">
        <f>IF(E206&lt;&gt;"",_xll.BDP(E206,"short_name"),"")</f>
        <v/>
      </c>
      <c r="AC206" s="19">
        <f t="shared" si="28"/>
        <v>190</v>
      </c>
      <c r="AD206" s="19" t="str">
        <f t="shared" si="23"/>
        <v/>
      </c>
      <c r="AE206" s="19" t="str">
        <f t="shared" si="24"/>
        <v/>
      </c>
      <c r="AG206" s="19" t="s">
        <v>234</v>
      </c>
      <c r="AH206" s="19" t="str">
        <f t="shared" si="25"/>
        <v>2428 JT Equity</v>
      </c>
      <c r="AI206" s="21">
        <f>IFERROR(IF($AG206&lt;&gt;"",_xll.BDP(AH206,"cur_mkt_cap")/1000000,""),"")</f>
        <v>24676.799999999999</v>
      </c>
      <c r="AJ206" s="22">
        <f>IFERROR((COUNTIF($AI$17:$AI206,$AI206)-1)*0.0001+$AI206,"")</f>
        <v>24676.799999999999</v>
      </c>
      <c r="AK206" s="22" t="str">
        <f t="shared" si="26"/>
        <v/>
      </c>
      <c r="AQ206" s="19"/>
      <c r="AR206" s="19"/>
      <c r="AT206" s="27"/>
      <c r="AU206" s="19"/>
    </row>
    <row r="207" spans="3:48">
      <c r="C207" s="7" t="str">
        <f t="shared" si="22"/>
        <v/>
      </c>
      <c r="E207" s="7" t="str">
        <f t="shared" si="27"/>
        <v/>
      </c>
      <c r="F207" s="34" t="str">
        <f>IF(E207&lt;&gt;"",_xll.BDP(E207,"short_name"),"")</f>
        <v/>
      </c>
      <c r="AC207" s="19">
        <f t="shared" si="28"/>
        <v>191</v>
      </c>
      <c r="AD207" s="19" t="str">
        <f t="shared" si="23"/>
        <v/>
      </c>
      <c r="AE207" s="19" t="str">
        <f t="shared" si="24"/>
        <v/>
      </c>
      <c r="AG207" s="19" t="s">
        <v>235</v>
      </c>
      <c r="AH207" s="19" t="str">
        <f t="shared" si="25"/>
        <v>2429 JT Equity</v>
      </c>
      <c r="AI207" s="21">
        <f>IFERROR(IF($AG207&lt;&gt;"",_xll.BDP(AH207,"cur_mkt_cap")/1000000,""),"")</f>
        <v>31996.681499999995</v>
      </c>
      <c r="AJ207" s="22">
        <f>IFERROR((COUNTIF($AI$17:$AI207,$AI207)-1)*0.0001+$AI207,"")</f>
        <v>31996.681499999995</v>
      </c>
      <c r="AK207" s="22" t="str">
        <f t="shared" si="26"/>
        <v/>
      </c>
      <c r="AQ207" s="19"/>
      <c r="AR207" s="19"/>
      <c r="AT207" s="27"/>
      <c r="AU207" s="19"/>
    </row>
    <row r="208" spans="3:48">
      <c r="C208" s="7" t="str">
        <f t="shared" si="22"/>
        <v/>
      </c>
      <c r="E208" s="7" t="str">
        <f t="shared" si="27"/>
        <v/>
      </c>
      <c r="F208" s="34" t="str">
        <f>IF(E208&lt;&gt;"",_xll.BDP(E208,"short_name"),"")</f>
        <v/>
      </c>
      <c r="AC208" s="19">
        <f t="shared" si="28"/>
        <v>192</v>
      </c>
      <c r="AD208" s="19" t="str">
        <f t="shared" si="23"/>
        <v/>
      </c>
      <c r="AE208" s="19" t="str">
        <f t="shared" si="24"/>
        <v/>
      </c>
      <c r="AG208" s="19" t="s">
        <v>236</v>
      </c>
      <c r="AH208" s="19" t="str">
        <f t="shared" si="25"/>
        <v>2432 JT Equity</v>
      </c>
      <c r="AI208" s="21">
        <f>IFERROR(IF($AG208&lt;&gt;"",_xll.BDP(AH208,"cur_mkt_cap")/1000000,""),"")</f>
        <v>366468.38019</v>
      </c>
      <c r="AJ208" s="22">
        <f>IFERROR((COUNTIF($AI$17:$AI208,$AI208)-1)*0.0001+$AI208,"")</f>
        <v>366468.38019</v>
      </c>
      <c r="AK208" s="22" t="str">
        <f t="shared" si="26"/>
        <v/>
      </c>
      <c r="AQ208" s="19"/>
      <c r="AR208" s="19"/>
      <c r="AT208" s="27"/>
      <c r="AU208" s="19"/>
    </row>
    <row r="209" spans="3:47">
      <c r="C209" s="7" t="str">
        <f t="shared" ref="C209:C272" si="33">IFERROR(IF(AC209&lt;&gt;"",INDEX(AH:AH,MATCH(AC209,AD:AD,0)),""),"")</f>
        <v/>
      </c>
      <c r="E209" s="7" t="str">
        <f t="shared" si="27"/>
        <v/>
      </c>
      <c r="F209" s="34" t="str">
        <f>IF(E209&lt;&gt;"",_xll.BDP(E209,"short_name"),"")</f>
        <v/>
      </c>
      <c r="AC209" s="19">
        <f t="shared" si="28"/>
        <v>193</v>
      </c>
      <c r="AD209" s="19" t="str">
        <f t="shared" ref="AD209:AD272" si="34">IFERROR(RANK(AK209,AK:AK,0),"")</f>
        <v/>
      </c>
      <c r="AE209" s="19" t="str">
        <f t="shared" ref="AE209:AE272" si="35">IF(C209&lt;&gt;"",1+AE208,"")</f>
        <v/>
      </c>
      <c r="AG209" s="19" t="s">
        <v>237</v>
      </c>
      <c r="AH209" s="19" t="str">
        <f t="shared" ref="AH209:AH272" si="36">IF($AG209&lt;&gt;"",$AG209&amp;" "&amp;"Equity","")</f>
        <v>2433 JT Equity</v>
      </c>
      <c r="AI209" s="21">
        <f>IFERROR(IF($AG209&lt;&gt;"",_xll.BDP(AH209,"cur_mkt_cap")/1000000,""),"")</f>
        <v>512896.69200000004</v>
      </c>
      <c r="AJ209" s="22">
        <f>IFERROR((COUNTIF($AI$17:$AI209,$AI209)-1)*0.0001+$AI209,"")</f>
        <v>512896.69200000004</v>
      </c>
      <c r="AK209" s="22" t="str">
        <f t="shared" ref="AK209:AK272" si="37">IF(AJ209&gt;$F$1,AJ209,"")</f>
        <v/>
      </c>
      <c r="AQ209" s="19"/>
      <c r="AR209" s="19"/>
      <c r="AT209" s="27"/>
      <c r="AU209" s="19"/>
    </row>
    <row r="210" spans="3:47">
      <c r="C210" s="7" t="str">
        <f t="shared" si="33"/>
        <v/>
      </c>
      <c r="E210" s="7" t="str">
        <f t="shared" ref="E210:E273" si="38">IFERROR(INDEX(AR:AR,MATCH(AC210,AU:AU,0)),"")</f>
        <v/>
      </c>
      <c r="F210" s="34" t="str">
        <f>IF(E210&lt;&gt;"",_xll.BDP(E210,"short_name"),"")</f>
        <v/>
      </c>
      <c r="AC210" s="19">
        <f t="shared" ref="AC210:AC273" si="39">IF(AH210&lt;&gt;"",1+AC209,"")</f>
        <v>194</v>
      </c>
      <c r="AD210" s="19" t="str">
        <f t="shared" si="34"/>
        <v/>
      </c>
      <c r="AE210" s="19" t="str">
        <f t="shared" si="35"/>
        <v/>
      </c>
      <c r="AG210" s="19" t="s">
        <v>238</v>
      </c>
      <c r="AH210" s="19" t="str">
        <f t="shared" si="36"/>
        <v>2440 JT Equity</v>
      </c>
      <c r="AI210" s="21">
        <f>IFERROR(IF($AG210&lt;&gt;"",_xll.BDP(AH210,"cur_mkt_cap")/1000000,""),"")</f>
        <v>108010.0469</v>
      </c>
      <c r="AJ210" s="22">
        <f>IFERROR((COUNTIF($AI$17:$AI210,$AI210)-1)*0.0001+$AI210,"")</f>
        <v>108010.0469</v>
      </c>
      <c r="AK210" s="22" t="str">
        <f t="shared" si="37"/>
        <v/>
      </c>
      <c r="AQ210" s="19"/>
      <c r="AR210" s="19"/>
      <c r="AT210" s="27"/>
      <c r="AU210" s="19"/>
    </row>
    <row r="211" spans="3:47">
      <c r="C211" s="7" t="str">
        <f t="shared" si="33"/>
        <v/>
      </c>
      <c r="E211" s="7" t="str">
        <f t="shared" si="38"/>
        <v/>
      </c>
      <c r="F211" s="34" t="str">
        <f>IF(E211&lt;&gt;"",_xll.BDP(E211,"short_name"),"")</f>
        <v/>
      </c>
      <c r="AC211" s="19">
        <f t="shared" si="39"/>
        <v>195</v>
      </c>
      <c r="AD211" s="19" t="str">
        <f t="shared" si="34"/>
        <v/>
      </c>
      <c r="AE211" s="19" t="str">
        <f t="shared" si="35"/>
        <v/>
      </c>
      <c r="AG211" s="19" t="s">
        <v>239</v>
      </c>
      <c r="AH211" s="19" t="str">
        <f t="shared" si="36"/>
        <v>2445 JT Equity</v>
      </c>
      <c r="AI211" s="21">
        <f>IFERROR(IF($AG211&lt;&gt;"",_xll.BDP(AH211,"cur_mkt_cap")/1000000,""),"")</f>
        <v>26502.84</v>
      </c>
      <c r="AJ211" s="22">
        <f>IFERROR((COUNTIF($AI$17:$AI211,$AI211)-1)*0.0001+$AI211,"")</f>
        <v>26502.84</v>
      </c>
      <c r="AK211" s="22" t="str">
        <f t="shared" si="37"/>
        <v/>
      </c>
      <c r="AQ211" s="19"/>
      <c r="AR211" s="19"/>
      <c r="AT211" s="27"/>
      <c r="AU211" s="19"/>
    </row>
    <row r="212" spans="3:47">
      <c r="C212" s="7" t="str">
        <f t="shared" si="33"/>
        <v/>
      </c>
      <c r="E212" s="7" t="str">
        <f t="shared" si="38"/>
        <v/>
      </c>
      <c r="F212" s="34" t="str">
        <f>IF(E212&lt;&gt;"",_xll.BDP(E212,"short_name"),"")</f>
        <v/>
      </c>
      <c r="AC212" s="19">
        <f t="shared" si="39"/>
        <v>196</v>
      </c>
      <c r="AD212" s="19" t="str">
        <f t="shared" si="34"/>
        <v/>
      </c>
      <c r="AE212" s="19" t="str">
        <f t="shared" si="35"/>
        <v/>
      </c>
      <c r="AG212" s="19" t="s">
        <v>240</v>
      </c>
      <c r="AH212" s="19" t="str">
        <f t="shared" si="36"/>
        <v>2453 JT Equity</v>
      </c>
      <c r="AI212" s="21">
        <f>IFERROR(IF($AG212&lt;&gt;"",_xll.BDP(AH212,"cur_mkt_cap")/1000000,""),"")</f>
        <v>8740.6200000000008</v>
      </c>
      <c r="AJ212" s="22">
        <f>IFERROR((COUNTIF($AI$17:$AI212,$AI212)-1)*0.0001+$AI212,"")</f>
        <v>8740.6200000000008</v>
      </c>
      <c r="AK212" s="22" t="str">
        <f t="shared" si="37"/>
        <v/>
      </c>
      <c r="AQ212" s="19"/>
      <c r="AR212" s="19"/>
      <c r="AT212" s="27"/>
      <c r="AU212" s="19"/>
    </row>
    <row r="213" spans="3:47">
      <c r="C213" s="7" t="str">
        <f t="shared" si="33"/>
        <v/>
      </c>
      <c r="E213" s="7" t="str">
        <f t="shared" si="38"/>
        <v/>
      </c>
      <c r="F213" s="34" t="str">
        <f>IF(E213&lt;&gt;"",_xll.BDP(E213,"short_name"),"")</f>
        <v/>
      </c>
      <c r="AC213" s="19">
        <f t="shared" si="39"/>
        <v>197</v>
      </c>
      <c r="AD213" s="19" t="str">
        <f t="shared" si="34"/>
        <v/>
      </c>
      <c r="AE213" s="19" t="str">
        <f t="shared" si="35"/>
        <v/>
      </c>
      <c r="AG213" s="19" t="s">
        <v>241</v>
      </c>
      <c r="AH213" s="19" t="str">
        <f t="shared" si="36"/>
        <v>2461 JT Equity</v>
      </c>
      <c r="AI213" s="21">
        <f>IFERROR(IF($AG213&lt;&gt;"",_xll.BDP(AH213,"cur_mkt_cap")/1000000,""),"")</f>
        <v>59269.769803999996</v>
      </c>
      <c r="AJ213" s="22">
        <f>IFERROR((COUNTIF($AI$17:$AI213,$AI213)-1)*0.0001+$AI213,"")</f>
        <v>59269.769803999996</v>
      </c>
      <c r="AK213" s="22" t="str">
        <f t="shared" si="37"/>
        <v/>
      </c>
      <c r="AQ213" s="19"/>
      <c r="AR213" s="19"/>
      <c r="AT213" s="27"/>
      <c r="AU213" s="19"/>
    </row>
    <row r="214" spans="3:47">
      <c r="C214" s="7" t="str">
        <f t="shared" si="33"/>
        <v/>
      </c>
      <c r="E214" s="7" t="str">
        <f t="shared" si="38"/>
        <v/>
      </c>
      <c r="F214" s="34" t="str">
        <f>IF(E214&lt;&gt;"",_xll.BDP(E214,"short_name"),"")</f>
        <v/>
      </c>
      <c r="AC214" s="19">
        <f t="shared" si="39"/>
        <v>198</v>
      </c>
      <c r="AD214" s="19" t="str">
        <f t="shared" si="34"/>
        <v/>
      </c>
      <c r="AE214" s="19" t="str">
        <f t="shared" si="35"/>
        <v/>
      </c>
      <c r="AG214" s="19" t="s">
        <v>242</v>
      </c>
      <c r="AH214" s="19" t="str">
        <f t="shared" si="36"/>
        <v>2462 JT Equity</v>
      </c>
      <c r="AI214" s="21">
        <f>IFERROR(IF($AG214&lt;&gt;"",_xll.BDP(AH214,"cur_mkt_cap")/1000000,""),"")</f>
        <v>24772.4094</v>
      </c>
      <c r="AJ214" s="22">
        <f>IFERROR((COUNTIF($AI$17:$AI214,$AI214)-1)*0.0001+$AI214,"")</f>
        <v>24772.4094</v>
      </c>
      <c r="AK214" s="22" t="str">
        <f t="shared" si="37"/>
        <v/>
      </c>
      <c r="AQ214" s="19"/>
      <c r="AR214" s="19"/>
      <c r="AT214" s="27"/>
      <c r="AU214" s="19"/>
    </row>
    <row r="215" spans="3:47">
      <c r="C215" s="7" t="str">
        <f t="shared" si="33"/>
        <v/>
      </c>
      <c r="E215" s="7" t="str">
        <f t="shared" si="38"/>
        <v/>
      </c>
      <c r="F215" s="34" t="str">
        <f>IF(E215&lt;&gt;"",_xll.BDP(E215,"short_name"),"")</f>
        <v/>
      </c>
      <c r="AC215" s="19">
        <f t="shared" si="39"/>
        <v>199</v>
      </c>
      <c r="AD215" s="19" t="str">
        <f t="shared" si="34"/>
        <v/>
      </c>
      <c r="AE215" s="19" t="str">
        <f t="shared" si="35"/>
        <v/>
      </c>
      <c r="AG215" s="19" t="s">
        <v>243</v>
      </c>
      <c r="AH215" s="19" t="str">
        <f t="shared" si="36"/>
        <v>2475 JT Equity</v>
      </c>
      <c r="AI215" s="21">
        <f>IFERROR(IF($AG215&lt;&gt;"",_xll.BDP(AH215,"cur_mkt_cap")/1000000,""),"")</f>
        <v>27241.48</v>
      </c>
      <c r="AJ215" s="22">
        <f>IFERROR((COUNTIF($AI$17:$AI215,$AI215)-1)*0.0001+$AI215,"")</f>
        <v>27241.48</v>
      </c>
      <c r="AK215" s="22" t="str">
        <f t="shared" si="37"/>
        <v/>
      </c>
      <c r="AQ215" s="19"/>
      <c r="AR215" s="19"/>
      <c r="AT215" s="27"/>
      <c r="AU215" s="19"/>
    </row>
    <row r="216" spans="3:47">
      <c r="C216" s="7" t="str">
        <f t="shared" si="33"/>
        <v/>
      </c>
      <c r="E216" s="7" t="str">
        <f t="shared" si="38"/>
        <v/>
      </c>
      <c r="F216" s="34" t="str">
        <f>IF(E216&lt;&gt;"",_xll.BDP(E216,"short_name"),"")</f>
        <v/>
      </c>
      <c r="AC216" s="19">
        <f t="shared" si="39"/>
        <v>200</v>
      </c>
      <c r="AD216" s="19" t="str">
        <f t="shared" si="34"/>
        <v/>
      </c>
      <c r="AE216" s="19" t="str">
        <f t="shared" si="35"/>
        <v/>
      </c>
      <c r="AG216" s="19" t="s">
        <v>244</v>
      </c>
      <c r="AH216" s="19" t="str">
        <f t="shared" si="36"/>
        <v>2485 JT Equity</v>
      </c>
      <c r="AI216" s="21">
        <f>IFERROR(IF($AG216&lt;&gt;"",_xll.BDP(AH216,"cur_mkt_cap")/1000000,""),"")</f>
        <v>13794.364800000001</v>
      </c>
      <c r="AJ216" s="22">
        <f>IFERROR((COUNTIF($AI$17:$AI216,$AI216)-1)*0.0001+$AI216,"")</f>
        <v>13794.364800000001</v>
      </c>
      <c r="AK216" s="22" t="str">
        <f t="shared" si="37"/>
        <v/>
      </c>
      <c r="AQ216" s="19"/>
      <c r="AR216" s="19"/>
      <c r="AT216" s="27"/>
      <c r="AU216" s="19"/>
    </row>
    <row r="217" spans="3:47">
      <c r="C217" s="7" t="str">
        <f t="shared" si="33"/>
        <v/>
      </c>
      <c r="E217" s="7" t="str">
        <f t="shared" si="38"/>
        <v/>
      </c>
      <c r="F217" s="34" t="str">
        <f>IF(E217&lt;&gt;"",_xll.BDP(E217,"short_name"),"")</f>
        <v/>
      </c>
      <c r="AC217" s="19">
        <f t="shared" si="39"/>
        <v>201</v>
      </c>
      <c r="AD217" s="19" t="str">
        <f t="shared" si="34"/>
        <v/>
      </c>
      <c r="AE217" s="19" t="str">
        <f t="shared" si="35"/>
        <v/>
      </c>
      <c r="AG217" s="19" t="s">
        <v>245</v>
      </c>
      <c r="AH217" s="19" t="str">
        <f t="shared" si="36"/>
        <v>2491 JT Equity</v>
      </c>
      <c r="AI217" s="21">
        <f>IFERROR(IF($AG217&lt;&gt;"",_xll.BDP(AH217,"cur_mkt_cap")/1000000,""),"")</f>
        <v>12857.683000000001</v>
      </c>
      <c r="AJ217" s="22">
        <f>IFERROR((COUNTIF($AI$17:$AI217,$AI217)-1)*0.0001+$AI217,"")</f>
        <v>12857.683000000001</v>
      </c>
      <c r="AK217" s="22" t="str">
        <f t="shared" si="37"/>
        <v/>
      </c>
      <c r="AQ217" s="19"/>
      <c r="AR217" s="19"/>
      <c r="AT217" s="27"/>
      <c r="AU217" s="19"/>
    </row>
    <row r="218" spans="3:47">
      <c r="C218" s="7" t="str">
        <f t="shared" si="33"/>
        <v/>
      </c>
      <c r="E218" s="7" t="str">
        <f t="shared" si="38"/>
        <v/>
      </c>
      <c r="F218" s="34" t="str">
        <f>IF(E218&lt;&gt;"",_xll.BDP(E218,"short_name"),"")</f>
        <v/>
      </c>
      <c r="AC218" s="19">
        <f t="shared" si="39"/>
        <v>202</v>
      </c>
      <c r="AD218" s="19" t="str">
        <f t="shared" si="34"/>
        <v/>
      </c>
      <c r="AE218" s="19" t="str">
        <f t="shared" si="35"/>
        <v/>
      </c>
      <c r="AG218" s="19" t="s">
        <v>246</v>
      </c>
      <c r="AH218" s="19" t="str">
        <f t="shared" si="36"/>
        <v>2492 JT Equity</v>
      </c>
      <c r="AI218" s="21">
        <f>IFERROR(IF($AG218&lt;&gt;"",_xll.BDP(AH218,"cur_mkt_cap")/1000000,""),"")</f>
        <v>76272.772799999992</v>
      </c>
      <c r="AJ218" s="22">
        <f>IFERROR((COUNTIF($AI$17:$AI218,$AI218)-1)*0.0001+$AI218,"")</f>
        <v>76272.772799999992</v>
      </c>
      <c r="AK218" s="22" t="str">
        <f t="shared" si="37"/>
        <v/>
      </c>
      <c r="AQ218" s="19"/>
      <c r="AR218" s="19"/>
      <c r="AT218" s="27"/>
      <c r="AU218" s="19"/>
    </row>
    <row r="219" spans="3:47">
      <c r="C219" s="7" t="str">
        <f t="shared" si="33"/>
        <v/>
      </c>
      <c r="E219" s="7" t="str">
        <f t="shared" si="38"/>
        <v/>
      </c>
      <c r="F219" s="34" t="str">
        <f>IF(E219&lt;&gt;"",_xll.BDP(E219,"short_name"),"")</f>
        <v/>
      </c>
      <c r="AC219" s="19">
        <f t="shared" si="39"/>
        <v>203</v>
      </c>
      <c r="AD219" s="19" t="str">
        <f t="shared" si="34"/>
        <v/>
      </c>
      <c r="AE219" s="19" t="str">
        <f t="shared" si="35"/>
        <v/>
      </c>
      <c r="AG219" s="19" t="s">
        <v>247</v>
      </c>
      <c r="AH219" s="19" t="str">
        <f t="shared" si="36"/>
        <v>2501 JT Equity</v>
      </c>
      <c r="AI219" s="21">
        <f>IFERROR(IF($AG219&lt;&gt;"",_xll.BDP(AH219,"cur_mkt_cap")/1000000,""),"")</f>
        <v>225272.89798199999</v>
      </c>
      <c r="AJ219" s="22">
        <f>IFERROR((COUNTIF($AI$17:$AI219,$AI219)-1)*0.0001+$AI219,"")</f>
        <v>225272.89798199999</v>
      </c>
      <c r="AK219" s="22" t="str">
        <f t="shared" si="37"/>
        <v/>
      </c>
      <c r="AQ219" s="19"/>
      <c r="AR219" s="19"/>
      <c r="AT219" s="27"/>
      <c r="AU219" s="19"/>
    </row>
    <row r="220" spans="3:47">
      <c r="C220" s="7" t="str">
        <f t="shared" si="33"/>
        <v/>
      </c>
      <c r="E220" s="7" t="str">
        <f t="shared" si="38"/>
        <v/>
      </c>
      <c r="F220" s="34" t="str">
        <f>IF(E220&lt;&gt;"",_xll.BDP(E220,"short_name"),"")</f>
        <v/>
      </c>
      <c r="AC220" s="19">
        <f t="shared" si="39"/>
        <v>204</v>
      </c>
      <c r="AD220" s="19">
        <f t="shared" si="34"/>
        <v>20</v>
      </c>
      <c r="AE220" s="19" t="str">
        <f t="shared" si="35"/>
        <v/>
      </c>
      <c r="AG220" s="19" t="s">
        <v>248</v>
      </c>
      <c r="AH220" s="19" t="str">
        <f t="shared" si="36"/>
        <v>2502 JT Equity</v>
      </c>
      <c r="AI220" s="21">
        <f>IFERROR(IF($AG220&lt;&gt;"",_xll.BDP(AH220,"cur_mkt_cap")/1000000,""),"")</f>
        <v>1996242.4383360001</v>
      </c>
      <c r="AJ220" s="22">
        <f>IFERROR((COUNTIF($AI$17:$AI220,$AI220)-1)*0.0001+$AI220,"")</f>
        <v>1996242.4383360001</v>
      </c>
      <c r="AK220" s="22">
        <f t="shared" si="37"/>
        <v>1996242.4383360001</v>
      </c>
      <c r="AQ220" s="19"/>
      <c r="AR220" s="19"/>
      <c r="AT220" s="27"/>
      <c r="AU220" s="19"/>
    </row>
    <row r="221" spans="3:47">
      <c r="C221" s="7" t="str">
        <f t="shared" si="33"/>
        <v/>
      </c>
      <c r="E221" s="7" t="str">
        <f t="shared" si="38"/>
        <v/>
      </c>
      <c r="F221" s="34" t="str">
        <f>IF(E221&lt;&gt;"",_xll.BDP(E221,"short_name"),"")</f>
        <v/>
      </c>
      <c r="AC221" s="19">
        <f t="shared" si="39"/>
        <v>205</v>
      </c>
      <c r="AD221" s="19">
        <f t="shared" si="34"/>
        <v>25</v>
      </c>
      <c r="AE221" s="19" t="str">
        <f t="shared" si="35"/>
        <v/>
      </c>
      <c r="AG221" s="19" t="s">
        <v>249</v>
      </c>
      <c r="AH221" s="19" t="str">
        <f t="shared" si="36"/>
        <v>2503 JT Equity</v>
      </c>
      <c r="AI221" s="21">
        <f>IFERROR(IF($AG221&lt;&gt;"",_xll.BDP(AH221,"cur_mkt_cap")/1000000,""),"")</f>
        <v>1730659</v>
      </c>
      <c r="AJ221" s="22">
        <f>IFERROR((COUNTIF($AI$17:$AI221,$AI221)-1)*0.0001+$AI221,"")</f>
        <v>1730659</v>
      </c>
      <c r="AK221" s="22">
        <f t="shared" si="37"/>
        <v>1730659</v>
      </c>
      <c r="AQ221" s="19"/>
      <c r="AR221" s="19"/>
      <c r="AT221" s="27"/>
      <c r="AU221" s="19"/>
    </row>
    <row r="222" spans="3:47">
      <c r="C222" s="7" t="str">
        <f t="shared" si="33"/>
        <v/>
      </c>
      <c r="E222" s="7" t="str">
        <f t="shared" si="38"/>
        <v/>
      </c>
      <c r="F222" s="34" t="str">
        <f>IF(E222&lt;&gt;"",_xll.BDP(E222,"short_name"),"")</f>
        <v/>
      </c>
      <c r="AC222" s="19">
        <f t="shared" si="39"/>
        <v>206</v>
      </c>
      <c r="AD222" s="19" t="str">
        <f t="shared" si="34"/>
        <v/>
      </c>
      <c r="AE222" s="19" t="str">
        <f t="shared" si="35"/>
        <v/>
      </c>
      <c r="AG222" s="19" t="s">
        <v>250</v>
      </c>
      <c r="AH222" s="19" t="str">
        <f t="shared" si="36"/>
        <v>2531 JT Equity</v>
      </c>
      <c r="AI222" s="21">
        <f>IFERROR(IF($AG222&lt;&gt;"",_xll.BDP(AH222,"cur_mkt_cap")/1000000,""),"")</f>
        <v>240122.816529</v>
      </c>
      <c r="AJ222" s="22">
        <f>IFERROR((COUNTIF($AI$17:$AI222,$AI222)-1)*0.0001+$AI222,"")</f>
        <v>240122.816529</v>
      </c>
      <c r="AK222" s="22" t="str">
        <f t="shared" si="37"/>
        <v/>
      </c>
      <c r="AQ222" s="19"/>
      <c r="AR222" s="19"/>
      <c r="AT222" s="27"/>
      <c r="AU222" s="19"/>
    </row>
    <row r="223" spans="3:47">
      <c r="C223" s="7" t="str">
        <f t="shared" si="33"/>
        <v/>
      </c>
      <c r="E223" s="7" t="str">
        <f t="shared" si="38"/>
        <v/>
      </c>
      <c r="F223" s="34" t="str">
        <f>IF(E223&lt;&gt;"",_xll.BDP(E223,"short_name"),"")</f>
        <v/>
      </c>
      <c r="AC223" s="19">
        <f t="shared" si="39"/>
        <v>207</v>
      </c>
      <c r="AD223" s="19" t="str">
        <f t="shared" si="34"/>
        <v/>
      </c>
      <c r="AE223" s="19" t="str">
        <f t="shared" si="35"/>
        <v/>
      </c>
      <c r="AG223" s="19" t="s">
        <v>251</v>
      </c>
      <c r="AH223" s="19" t="str">
        <f t="shared" si="36"/>
        <v>2533 JT Equity</v>
      </c>
      <c r="AI223" s="21">
        <f>IFERROR(IF($AG223&lt;&gt;"",_xll.BDP(AH223,"cur_mkt_cap")/1000000,""),"")</f>
        <v>17380.341940000002</v>
      </c>
      <c r="AJ223" s="22">
        <f>IFERROR((COUNTIF($AI$17:$AI223,$AI223)-1)*0.0001+$AI223,"")</f>
        <v>17380.341940000002</v>
      </c>
      <c r="AK223" s="22" t="str">
        <f t="shared" si="37"/>
        <v/>
      </c>
      <c r="AQ223" s="19"/>
      <c r="AR223" s="19"/>
      <c r="AT223" s="27"/>
      <c r="AU223" s="19"/>
    </row>
    <row r="224" spans="3:47">
      <c r="C224" s="7" t="str">
        <f t="shared" si="33"/>
        <v/>
      </c>
      <c r="E224" s="7" t="str">
        <f t="shared" si="38"/>
        <v/>
      </c>
      <c r="F224" s="34" t="str">
        <f>IF(E224&lt;&gt;"",_xll.BDP(E224,"short_name"),"")</f>
        <v/>
      </c>
      <c r="AC224" s="19">
        <f t="shared" si="39"/>
        <v>208</v>
      </c>
      <c r="AD224" s="19" t="str">
        <f t="shared" si="34"/>
        <v/>
      </c>
      <c r="AE224" s="19" t="str">
        <f t="shared" si="35"/>
        <v/>
      </c>
      <c r="AG224" s="19" t="s">
        <v>252</v>
      </c>
      <c r="AH224" s="19" t="str">
        <f t="shared" si="36"/>
        <v>2540 JT Equity</v>
      </c>
      <c r="AI224" s="21">
        <f>IFERROR(IF($AG224&lt;&gt;"",_xll.BDP(AH224,"cur_mkt_cap")/1000000,""),"")</f>
        <v>30937.5</v>
      </c>
      <c r="AJ224" s="22">
        <f>IFERROR((COUNTIF($AI$17:$AI224,$AI224)-1)*0.0001+$AI224,"")</f>
        <v>30937.5</v>
      </c>
      <c r="AK224" s="22" t="str">
        <f t="shared" si="37"/>
        <v/>
      </c>
      <c r="AQ224" s="19"/>
      <c r="AR224" s="19"/>
      <c r="AT224" s="27"/>
      <c r="AU224" s="19"/>
    </row>
    <row r="225" spans="3:47">
      <c r="C225" s="7" t="str">
        <f t="shared" si="33"/>
        <v/>
      </c>
      <c r="E225" s="7" t="str">
        <f t="shared" si="38"/>
        <v/>
      </c>
      <c r="F225" s="34" t="str">
        <f>IF(E225&lt;&gt;"",_xll.BDP(E225,"short_name"),"")</f>
        <v/>
      </c>
      <c r="AC225" s="19">
        <f t="shared" si="39"/>
        <v>209</v>
      </c>
      <c r="AD225" s="19" t="str">
        <f t="shared" si="34"/>
        <v/>
      </c>
      <c r="AE225" s="19" t="str">
        <f t="shared" si="35"/>
        <v/>
      </c>
      <c r="AG225" s="19" t="s">
        <v>253</v>
      </c>
      <c r="AH225" s="19" t="str">
        <f t="shared" si="36"/>
        <v>2579 JT Equity</v>
      </c>
      <c r="AI225" s="21">
        <f>IFERROR(IF($AG225&lt;&gt;"",_xll.BDP(AH225,"cur_mkt_cap")/1000000,""),"")</f>
        <v>347823.48482000001</v>
      </c>
      <c r="AJ225" s="22">
        <f>IFERROR((COUNTIF($AI$17:$AI225,$AI225)-1)*0.0001+$AI225,"")</f>
        <v>347823.48482000001</v>
      </c>
      <c r="AK225" s="22" t="str">
        <f t="shared" si="37"/>
        <v/>
      </c>
      <c r="AQ225" s="19"/>
      <c r="AR225" s="19"/>
      <c r="AT225" s="27"/>
      <c r="AU225" s="19"/>
    </row>
    <row r="226" spans="3:47">
      <c r="C226" s="7" t="str">
        <f t="shared" si="33"/>
        <v/>
      </c>
      <c r="E226" s="7" t="str">
        <f t="shared" si="38"/>
        <v/>
      </c>
      <c r="F226" s="34" t="str">
        <f>IF(E226&lt;&gt;"",_xll.BDP(E226,"short_name"),"")</f>
        <v/>
      </c>
      <c r="AC226" s="19">
        <f t="shared" si="39"/>
        <v>210</v>
      </c>
      <c r="AD226" s="19" t="str">
        <f t="shared" si="34"/>
        <v/>
      </c>
      <c r="AE226" s="19" t="str">
        <f t="shared" si="35"/>
        <v/>
      </c>
      <c r="AG226" s="19" t="s">
        <v>254</v>
      </c>
      <c r="AH226" s="19" t="str">
        <f t="shared" si="36"/>
        <v>2580 JT Equity</v>
      </c>
      <c r="AI226" s="21">
        <f>IFERROR(IF($AG226&lt;&gt;"",_xll.BDP(AH226,"cur_mkt_cap")/1000000,""),"")</f>
        <v>296728.65465600003</v>
      </c>
      <c r="AJ226" s="22">
        <f>IFERROR((COUNTIF($AI$17:$AI226,$AI226)-1)*0.0001+$AI226,"")</f>
        <v>296728.65465600003</v>
      </c>
      <c r="AK226" s="22" t="str">
        <f t="shared" si="37"/>
        <v/>
      </c>
      <c r="AQ226" s="19"/>
      <c r="AR226" s="19"/>
      <c r="AT226" s="27"/>
      <c r="AU226" s="19"/>
    </row>
    <row r="227" spans="3:47">
      <c r="C227" s="7" t="str">
        <f t="shared" si="33"/>
        <v/>
      </c>
      <c r="E227" s="7" t="str">
        <f t="shared" si="38"/>
        <v/>
      </c>
      <c r="F227" s="34" t="str">
        <f>IF(E227&lt;&gt;"",_xll.BDP(E227,"short_name"),"")</f>
        <v/>
      </c>
      <c r="AC227" s="19">
        <f t="shared" si="39"/>
        <v>211</v>
      </c>
      <c r="AD227" s="19">
        <f t="shared" si="34"/>
        <v>34</v>
      </c>
      <c r="AE227" s="19" t="str">
        <f t="shared" si="35"/>
        <v/>
      </c>
      <c r="AG227" s="19" t="s">
        <v>255</v>
      </c>
      <c r="AH227" s="19" t="str">
        <f t="shared" si="36"/>
        <v>2587 JT Equity</v>
      </c>
      <c r="AI227" s="21">
        <f>IFERROR(IF($AG227&lt;&gt;"",_xll.BDP(AH227,"cur_mkt_cap")/1000000,""),"")</f>
        <v>1427580</v>
      </c>
      <c r="AJ227" s="22">
        <f>IFERROR((COUNTIF($AI$17:$AI227,$AI227)-1)*0.0001+$AI227,"")</f>
        <v>1427580</v>
      </c>
      <c r="AK227" s="22">
        <f t="shared" si="37"/>
        <v>1427580</v>
      </c>
      <c r="AQ227" s="19"/>
      <c r="AR227" s="19"/>
      <c r="AT227" s="27"/>
      <c r="AU227" s="19"/>
    </row>
    <row r="228" spans="3:47">
      <c r="C228" s="7" t="str">
        <f t="shared" si="33"/>
        <v/>
      </c>
      <c r="E228" s="7" t="str">
        <f t="shared" si="38"/>
        <v/>
      </c>
      <c r="F228" s="34" t="str">
        <f>IF(E228&lt;&gt;"",_xll.BDP(E228,"short_name"),"")</f>
        <v/>
      </c>
      <c r="AC228" s="19">
        <f t="shared" si="39"/>
        <v>212</v>
      </c>
      <c r="AD228" s="19" t="str">
        <f t="shared" si="34"/>
        <v/>
      </c>
      <c r="AE228" s="19" t="str">
        <f t="shared" si="35"/>
        <v/>
      </c>
      <c r="AG228" s="19" t="s">
        <v>256</v>
      </c>
      <c r="AH228" s="19" t="str">
        <f t="shared" si="36"/>
        <v>2590 JT Equity</v>
      </c>
      <c r="AI228" s="21">
        <f>IFERROR(IF($AG228&lt;&gt;"",_xll.BDP(AH228,"cur_mkt_cap")/1000000,""),"")</f>
        <v>94440.45</v>
      </c>
      <c r="AJ228" s="22">
        <f>IFERROR((COUNTIF($AI$17:$AI228,$AI228)-1)*0.0001+$AI228,"")</f>
        <v>94440.45</v>
      </c>
      <c r="AK228" s="22" t="str">
        <f t="shared" si="37"/>
        <v/>
      </c>
      <c r="AQ228" s="19"/>
      <c r="AR228" s="19"/>
      <c r="AT228" s="27"/>
      <c r="AU228" s="19"/>
    </row>
    <row r="229" spans="3:47">
      <c r="C229" s="7" t="str">
        <f t="shared" si="33"/>
        <v/>
      </c>
      <c r="E229" s="7" t="str">
        <f t="shared" si="38"/>
        <v/>
      </c>
      <c r="F229" s="34" t="str">
        <f>IF(E229&lt;&gt;"",_xll.BDP(E229,"short_name"),"")</f>
        <v/>
      </c>
      <c r="AC229" s="19">
        <f t="shared" si="39"/>
        <v>213</v>
      </c>
      <c r="AD229" s="19" t="str">
        <f t="shared" si="34"/>
        <v/>
      </c>
      <c r="AE229" s="19" t="str">
        <f t="shared" si="35"/>
        <v/>
      </c>
      <c r="AG229" s="19" t="s">
        <v>257</v>
      </c>
      <c r="AH229" s="19" t="str">
        <f t="shared" si="36"/>
        <v>2593 JT Equity</v>
      </c>
      <c r="AI229" s="21">
        <f>IFERROR(IF($AG229&lt;&gt;"",_xll.BDP(AH229,"cur_mkt_cap")/1000000,""),"")</f>
        <v>330531.86790000001</v>
      </c>
      <c r="AJ229" s="22">
        <f>IFERROR((COUNTIF($AI$17:$AI229,$AI229)-1)*0.0001+$AI229,"")</f>
        <v>330531.86790000001</v>
      </c>
      <c r="AK229" s="22" t="str">
        <f t="shared" si="37"/>
        <v/>
      </c>
      <c r="AQ229" s="19"/>
      <c r="AR229" s="19"/>
      <c r="AT229" s="27"/>
      <c r="AU229" s="19"/>
    </row>
    <row r="230" spans="3:47">
      <c r="C230" s="7" t="str">
        <f t="shared" si="33"/>
        <v/>
      </c>
      <c r="E230" s="7" t="str">
        <f t="shared" si="38"/>
        <v/>
      </c>
      <c r="F230" s="34" t="str">
        <f>IF(E230&lt;&gt;"",_xll.BDP(E230,"short_name"),"")</f>
        <v/>
      </c>
      <c r="AC230" s="19">
        <f t="shared" si="39"/>
        <v>214</v>
      </c>
      <c r="AD230" s="19" t="str">
        <f t="shared" si="34"/>
        <v/>
      </c>
      <c r="AE230" s="19" t="str">
        <f t="shared" si="35"/>
        <v/>
      </c>
      <c r="AG230" s="19" t="s">
        <v>258</v>
      </c>
      <c r="AH230" s="19" t="str">
        <f t="shared" si="36"/>
        <v>2594 JT Equity</v>
      </c>
      <c r="AI230" s="21">
        <f>IFERROR(IF($AG230&lt;&gt;"",_xll.BDP(AH230,"cur_mkt_cap")/1000000,""),"")</f>
        <v>49189.752</v>
      </c>
      <c r="AJ230" s="22">
        <f>IFERROR((COUNTIF($AI$17:$AI230,$AI230)-1)*0.0001+$AI230,"")</f>
        <v>49189.752</v>
      </c>
      <c r="AK230" s="22" t="str">
        <f t="shared" si="37"/>
        <v/>
      </c>
      <c r="AQ230" s="19"/>
      <c r="AR230" s="19"/>
      <c r="AT230" s="27"/>
      <c r="AU230" s="19"/>
    </row>
    <row r="231" spans="3:47">
      <c r="C231" s="7" t="str">
        <f t="shared" si="33"/>
        <v/>
      </c>
      <c r="E231" s="7" t="str">
        <f t="shared" si="38"/>
        <v/>
      </c>
      <c r="F231" s="34" t="str">
        <f>IF(E231&lt;&gt;"",_xll.BDP(E231,"short_name"),"")</f>
        <v/>
      </c>
      <c r="AC231" s="19">
        <f t="shared" si="39"/>
        <v>215</v>
      </c>
      <c r="AD231" s="19" t="str">
        <f t="shared" si="34"/>
        <v/>
      </c>
      <c r="AE231" s="19" t="str">
        <f t="shared" si="35"/>
        <v/>
      </c>
      <c r="AG231" s="19" t="s">
        <v>259</v>
      </c>
      <c r="AH231" s="19" t="str">
        <f t="shared" si="36"/>
        <v>2597 JT Equity</v>
      </c>
      <c r="AI231" s="21">
        <f>IFERROR(IF($AG231&lt;&gt;"",_xll.BDP(AH231,"cur_mkt_cap")/1000000,""),"")</f>
        <v>13661.161999999998</v>
      </c>
      <c r="AJ231" s="22">
        <f>IFERROR((COUNTIF($AI$17:$AI231,$AI231)-1)*0.0001+$AI231,"")</f>
        <v>13661.161999999998</v>
      </c>
      <c r="AK231" s="22" t="str">
        <f t="shared" si="37"/>
        <v/>
      </c>
      <c r="AQ231" s="19"/>
      <c r="AR231" s="19"/>
      <c r="AT231" s="27"/>
      <c r="AU231" s="19"/>
    </row>
    <row r="232" spans="3:47">
      <c r="C232" s="7" t="str">
        <f t="shared" si="33"/>
        <v/>
      </c>
      <c r="E232" s="7" t="str">
        <f t="shared" si="38"/>
        <v/>
      </c>
      <c r="F232" s="34" t="str">
        <f>IF(E232&lt;&gt;"",_xll.BDP(E232,"short_name"),"")</f>
        <v/>
      </c>
      <c r="AC232" s="19">
        <f t="shared" si="39"/>
        <v>216</v>
      </c>
      <c r="AD232" s="19" t="str">
        <f t="shared" si="34"/>
        <v/>
      </c>
      <c r="AE232" s="19" t="str">
        <f t="shared" si="35"/>
        <v/>
      </c>
      <c r="AG232" s="19" t="s">
        <v>260</v>
      </c>
      <c r="AH232" s="19" t="str">
        <f t="shared" si="36"/>
        <v>2599 JT Equity</v>
      </c>
      <c r="AI232" s="21">
        <f>IFERROR(IF($AG232&lt;&gt;"",_xll.BDP(AH232,"cur_mkt_cap")/1000000,""),"")</f>
        <v>6951.2999999999993</v>
      </c>
      <c r="AJ232" s="22">
        <f>IFERROR((COUNTIF($AI$17:$AI232,$AI232)-1)*0.0001+$AI232,"")</f>
        <v>6951.2999999999993</v>
      </c>
      <c r="AK232" s="22" t="str">
        <f t="shared" si="37"/>
        <v/>
      </c>
      <c r="AQ232" s="19"/>
      <c r="AR232" s="19"/>
      <c r="AT232" s="27"/>
      <c r="AU232" s="19"/>
    </row>
    <row r="233" spans="3:47">
      <c r="C233" s="7" t="str">
        <f t="shared" si="33"/>
        <v/>
      </c>
      <c r="E233" s="7" t="str">
        <f t="shared" si="38"/>
        <v/>
      </c>
      <c r="F233" s="34" t="str">
        <f>IF(E233&lt;&gt;"",_xll.BDP(E233,"short_name"),"")</f>
        <v/>
      </c>
      <c r="AC233" s="19">
        <f t="shared" si="39"/>
        <v>217</v>
      </c>
      <c r="AD233" s="19" t="str">
        <f t="shared" si="34"/>
        <v/>
      </c>
      <c r="AE233" s="19" t="str">
        <f t="shared" si="35"/>
        <v/>
      </c>
      <c r="AG233" s="19" t="s">
        <v>261</v>
      </c>
      <c r="AH233" s="19" t="str">
        <f t="shared" si="36"/>
        <v>2602 JT Equity</v>
      </c>
      <c r="AI233" s="21">
        <f>IFERROR(IF($AG233&lt;&gt;"",_xll.BDP(AH233,"cur_mkt_cap")/1000000,""),"")</f>
        <v>99670.090025000012</v>
      </c>
      <c r="AJ233" s="22">
        <f>IFERROR((COUNTIF($AI$17:$AI233,$AI233)-1)*0.0001+$AI233,"")</f>
        <v>99670.090025000012</v>
      </c>
      <c r="AK233" s="22" t="str">
        <f t="shared" si="37"/>
        <v/>
      </c>
      <c r="AQ233" s="19"/>
      <c r="AR233" s="19"/>
      <c r="AT233" s="27"/>
      <c r="AU233" s="19"/>
    </row>
    <row r="234" spans="3:47">
      <c r="C234" s="7" t="str">
        <f t="shared" si="33"/>
        <v/>
      </c>
      <c r="E234" s="7" t="str">
        <f t="shared" si="38"/>
        <v/>
      </c>
      <c r="F234" s="34" t="str">
        <f>IF(E234&lt;&gt;"",_xll.BDP(E234,"short_name"),"")</f>
        <v/>
      </c>
      <c r="AC234" s="19">
        <f t="shared" si="39"/>
        <v>218</v>
      </c>
      <c r="AD234" s="19" t="str">
        <f t="shared" si="34"/>
        <v/>
      </c>
      <c r="AE234" s="19" t="str">
        <f t="shared" si="35"/>
        <v/>
      </c>
      <c r="AG234" s="19" t="s">
        <v>262</v>
      </c>
      <c r="AH234" s="19" t="str">
        <f t="shared" si="36"/>
        <v>2607 JT Equity</v>
      </c>
      <c r="AI234" s="21">
        <f>IFERROR(IF($AG234&lt;&gt;"",_xll.BDP(AH234,"cur_mkt_cap")/1000000,""),"")</f>
        <v>208852.978455</v>
      </c>
      <c r="AJ234" s="22">
        <f>IFERROR((COUNTIF($AI$17:$AI234,$AI234)-1)*0.0001+$AI234,"")</f>
        <v>208852.978455</v>
      </c>
      <c r="AK234" s="22" t="str">
        <f t="shared" si="37"/>
        <v/>
      </c>
      <c r="AQ234" s="19"/>
      <c r="AR234" s="19"/>
      <c r="AT234" s="27"/>
      <c r="AU234" s="19"/>
    </row>
    <row r="235" spans="3:47">
      <c r="C235" s="7" t="str">
        <f t="shared" si="33"/>
        <v/>
      </c>
      <c r="E235" s="7" t="str">
        <f t="shared" si="38"/>
        <v/>
      </c>
      <c r="F235" s="34" t="str">
        <f>IF(E235&lt;&gt;"",_xll.BDP(E235,"short_name"),"")</f>
        <v/>
      </c>
      <c r="AC235" s="19">
        <f t="shared" si="39"/>
        <v>219</v>
      </c>
      <c r="AD235" s="19" t="str">
        <f t="shared" si="34"/>
        <v/>
      </c>
      <c r="AE235" s="19" t="str">
        <f t="shared" si="35"/>
        <v/>
      </c>
      <c r="AG235" s="19" t="s">
        <v>263</v>
      </c>
      <c r="AH235" s="19" t="str">
        <f t="shared" si="36"/>
        <v>2612 JT Equity</v>
      </c>
      <c r="AI235" s="21">
        <f>IFERROR(IF($AG235&lt;&gt;"",_xll.BDP(AH235,"cur_mkt_cap")/1000000,""),"")</f>
        <v>45214</v>
      </c>
      <c r="AJ235" s="22">
        <f>IFERROR((COUNTIF($AI$17:$AI235,$AI235)-1)*0.0001+$AI235,"")</f>
        <v>45214</v>
      </c>
      <c r="AK235" s="22" t="str">
        <f t="shared" si="37"/>
        <v/>
      </c>
      <c r="AQ235" s="19"/>
      <c r="AR235" s="19"/>
      <c r="AT235" s="27"/>
      <c r="AU235" s="19"/>
    </row>
    <row r="236" spans="3:47">
      <c r="C236" s="7" t="str">
        <f t="shared" si="33"/>
        <v/>
      </c>
      <c r="E236" s="7" t="str">
        <f t="shared" si="38"/>
        <v/>
      </c>
      <c r="F236" s="34" t="str">
        <f>IF(E236&lt;&gt;"",_xll.BDP(E236,"short_name"),"")</f>
        <v/>
      </c>
      <c r="AC236" s="19">
        <f t="shared" si="39"/>
        <v>220</v>
      </c>
      <c r="AD236" s="19" t="str">
        <f t="shared" si="34"/>
        <v/>
      </c>
      <c r="AE236" s="19" t="str">
        <f t="shared" si="35"/>
        <v/>
      </c>
      <c r="AG236" s="19" t="s">
        <v>264</v>
      </c>
      <c r="AH236" s="19" t="str">
        <f t="shared" si="36"/>
        <v>2613 JT Equity</v>
      </c>
      <c r="AI236" s="21">
        <f>IFERROR(IF($AG236&lt;&gt;"",_xll.BDP(AH236,"cur_mkt_cap")/1000000,""),"")</f>
        <v>68357.22984</v>
      </c>
      <c r="AJ236" s="22">
        <f>IFERROR((COUNTIF($AI$17:$AI236,$AI236)-1)*0.0001+$AI236,"")</f>
        <v>68357.22984</v>
      </c>
      <c r="AK236" s="22" t="str">
        <f t="shared" si="37"/>
        <v/>
      </c>
      <c r="AQ236" s="19"/>
      <c r="AR236" s="19"/>
      <c r="AT236" s="27"/>
      <c r="AU236" s="19"/>
    </row>
    <row r="237" spans="3:47">
      <c r="C237" s="7" t="str">
        <f t="shared" si="33"/>
        <v/>
      </c>
      <c r="E237" s="7" t="str">
        <f t="shared" si="38"/>
        <v/>
      </c>
      <c r="F237" s="34" t="str">
        <f>IF(E237&lt;&gt;"",_xll.BDP(E237,"short_name"),"")</f>
        <v/>
      </c>
      <c r="AC237" s="19">
        <f t="shared" si="39"/>
        <v>221</v>
      </c>
      <c r="AD237" s="19" t="str">
        <f t="shared" si="34"/>
        <v/>
      </c>
      <c r="AE237" s="19" t="str">
        <f t="shared" si="35"/>
        <v/>
      </c>
      <c r="AG237" s="19" t="s">
        <v>265</v>
      </c>
      <c r="AH237" s="19" t="str">
        <f t="shared" si="36"/>
        <v>2651 JT Equity</v>
      </c>
      <c r="AI237" s="21">
        <f>IFERROR(IF($AG237&lt;&gt;"",_xll.BDP(AH237,"cur_mkt_cap")/1000000,""),"")</f>
        <v>801397</v>
      </c>
      <c r="AJ237" s="22">
        <f>IFERROR((COUNTIF($AI$17:$AI237,$AI237)-1)*0.0001+$AI237,"")</f>
        <v>801397</v>
      </c>
      <c r="AK237" s="22" t="str">
        <f t="shared" si="37"/>
        <v/>
      </c>
      <c r="AQ237" s="19"/>
      <c r="AR237" s="19"/>
      <c r="AT237" s="27"/>
      <c r="AU237" s="19"/>
    </row>
    <row r="238" spans="3:47">
      <c r="C238" s="7" t="str">
        <f t="shared" si="33"/>
        <v/>
      </c>
      <c r="E238" s="7" t="str">
        <f t="shared" si="38"/>
        <v/>
      </c>
      <c r="F238" s="34" t="str">
        <f>IF(E238&lt;&gt;"",_xll.BDP(E238,"short_name"),"")</f>
        <v/>
      </c>
      <c r="AC238" s="19">
        <f t="shared" si="39"/>
        <v>222</v>
      </c>
      <c r="AD238" s="19" t="str">
        <f t="shared" si="34"/>
        <v/>
      </c>
      <c r="AE238" s="19" t="str">
        <f t="shared" si="35"/>
        <v/>
      </c>
      <c r="AG238" s="19" t="s">
        <v>266</v>
      </c>
      <c r="AH238" s="19" t="str">
        <f t="shared" si="36"/>
        <v>2659 JT Equity</v>
      </c>
      <c r="AI238" s="21">
        <f>IFERROR(IF($AG238&lt;&gt;"",_xll.BDP(AH238,"cur_mkt_cap")/1000000,""),"")</f>
        <v>166624.41734000001</v>
      </c>
      <c r="AJ238" s="22">
        <f>IFERROR((COUNTIF($AI$17:$AI238,$AI238)-1)*0.0001+$AI238,"")</f>
        <v>166624.41734000001</v>
      </c>
      <c r="AK238" s="22" t="str">
        <f t="shared" si="37"/>
        <v/>
      </c>
      <c r="AQ238" s="19"/>
      <c r="AR238" s="19"/>
      <c r="AT238" s="27"/>
      <c r="AU238" s="19"/>
    </row>
    <row r="239" spans="3:47">
      <c r="C239" s="7" t="str">
        <f t="shared" si="33"/>
        <v/>
      </c>
      <c r="E239" s="7" t="str">
        <f t="shared" si="38"/>
        <v/>
      </c>
      <c r="F239" s="34" t="str">
        <f>IF(E239&lt;&gt;"",_xll.BDP(E239,"short_name"),"")</f>
        <v/>
      </c>
      <c r="AC239" s="19">
        <f t="shared" si="39"/>
        <v>223</v>
      </c>
      <c r="AD239" s="19" t="str">
        <f t="shared" si="34"/>
        <v/>
      </c>
      <c r="AE239" s="19" t="str">
        <f t="shared" si="35"/>
        <v/>
      </c>
      <c r="AG239" s="19" t="s">
        <v>267</v>
      </c>
      <c r="AH239" s="19" t="str">
        <f t="shared" si="36"/>
        <v>2664 JT Equity</v>
      </c>
      <c r="AI239" s="21">
        <f>IFERROR(IF($AG239&lt;&gt;"",_xll.BDP(AH239,"cur_mkt_cap")/1000000,""),"")</f>
        <v>73160.257920000004</v>
      </c>
      <c r="AJ239" s="22">
        <f>IFERROR((COUNTIF($AI$17:$AI239,$AI239)-1)*0.0001+$AI239,"")</f>
        <v>73160.257920000004</v>
      </c>
      <c r="AK239" s="22" t="str">
        <f t="shared" si="37"/>
        <v/>
      </c>
      <c r="AQ239" s="19"/>
      <c r="AR239" s="19"/>
      <c r="AT239" s="27"/>
      <c r="AU239" s="19"/>
    </row>
    <row r="240" spans="3:47">
      <c r="C240" s="7" t="str">
        <f t="shared" si="33"/>
        <v/>
      </c>
      <c r="E240" s="7" t="str">
        <f t="shared" si="38"/>
        <v/>
      </c>
      <c r="F240" s="34" t="str">
        <f>IF(E240&lt;&gt;"",_xll.BDP(E240,"short_name"),"")</f>
        <v/>
      </c>
      <c r="AC240" s="19">
        <f t="shared" si="39"/>
        <v>224</v>
      </c>
      <c r="AD240" s="19" t="str">
        <f t="shared" si="34"/>
        <v/>
      </c>
      <c r="AE240" s="19" t="str">
        <f t="shared" si="35"/>
        <v/>
      </c>
      <c r="AG240" s="19" t="s">
        <v>268</v>
      </c>
      <c r="AH240" s="19" t="str">
        <f t="shared" si="36"/>
        <v>2670 JT Equity</v>
      </c>
      <c r="AI240" s="21">
        <f>IFERROR(IF($AG240&lt;&gt;"",_xll.BDP(AH240,"cur_mkt_cap")/1000000,""),"")</f>
        <v>548015.24223999993</v>
      </c>
      <c r="AJ240" s="22">
        <f>IFERROR((COUNTIF($AI$17:$AI240,$AI240)-1)*0.0001+$AI240,"")</f>
        <v>548015.24223999993</v>
      </c>
      <c r="AK240" s="22" t="str">
        <f t="shared" si="37"/>
        <v/>
      </c>
      <c r="AQ240" s="19"/>
      <c r="AR240" s="19"/>
      <c r="AT240" s="27"/>
      <c r="AU240" s="19"/>
    </row>
    <row r="241" spans="3:47">
      <c r="C241" s="7" t="str">
        <f t="shared" si="33"/>
        <v/>
      </c>
      <c r="E241" s="7" t="str">
        <f t="shared" si="38"/>
        <v/>
      </c>
      <c r="F241" s="34" t="str">
        <f>IF(E241&lt;&gt;"",_xll.BDP(E241,"short_name"),"")</f>
        <v/>
      </c>
      <c r="AC241" s="19">
        <f t="shared" si="39"/>
        <v>225</v>
      </c>
      <c r="AD241" s="19" t="str">
        <f t="shared" si="34"/>
        <v/>
      </c>
      <c r="AE241" s="19" t="str">
        <f t="shared" si="35"/>
        <v/>
      </c>
      <c r="AG241" s="19" t="s">
        <v>269</v>
      </c>
      <c r="AH241" s="19" t="str">
        <f t="shared" si="36"/>
        <v>2674 JT Equity</v>
      </c>
      <c r="AI241" s="21">
        <f>IFERROR(IF($AG241&lt;&gt;"",_xll.BDP(AH241,"cur_mkt_cap")/1000000,""),"")</f>
        <v>16340.134</v>
      </c>
      <c r="AJ241" s="22">
        <f>IFERROR((COUNTIF($AI$17:$AI241,$AI241)-1)*0.0001+$AI241,"")</f>
        <v>16340.134</v>
      </c>
      <c r="AK241" s="22" t="str">
        <f t="shared" si="37"/>
        <v/>
      </c>
      <c r="AQ241" s="19"/>
      <c r="AR241" s="19"/>
      <c r="AT241" s="27"/>
      <c r="AU241" s="19"/>
    </row>
    <row r="242" spans="3:47">
      <c r="C242" s="7" t="str">
        <f t="shared" si="33"/>
        <v/>
      </c>
      <c r="E242" s="7" t="str">
        <f t="shared" si="38"/>
        <v/>
      </c>
      <c r="F242" s="34" t="str">
        <f>IF(E242&lt;&gt;"",_xll.BDP(E242,"short_name"),"")</f>
        <v/>
      </c>
      <c r="AC242" s="19">
        <f t="shared" si="39"/>
        <v>226</v>
      </c>
      <c r="AD242" s="19" t="str">
        <f t="shared" si="34"/>
        <v/>
      </c>
      <c r="AE242" s="19" t="str">
        <f t="shared" si="35"/>
        <v/>
      </c>
      <c r="AG242" s="19" t="s">
        <v>270</v>
      </c>
      <c r="AH242" s="19" t="str">
        <f t="shared" si="36"/>
        <v>2676 JT Equity</v>
      </c>
      <c r="AI242" s="21">
        <f>IFERROR(IF($AG242&lt;&gt;"",_xll.BDP(AH242,"cur_mkt_cap")/1000000,""),"")</f>
        <v>10660.046399999999</v>
      </c>
      <c r="AJ242" s="22">
        <f>IFERROR((COUNTIF($AI$17:$AI242,$AI242)-1)*0.0001+$AI242,"")</f>
        <v>10660.046399999999</v>
      </c>
      <c r="AK242" s="22" t="str">
        <f t="shared" si="37"/>
        <v/>
      </c>
      <c r="AQ242" s="19"/>
      <c r="AR242" s="19"/>
      <c r="AT242" s="27"/>
      <c r="AU242" s="19"/>
    </row>
    <row r="243" spans="3:47">
      <c r="C243" s="7" t="str">
        <f t="shared" si="33"/>
        <v/>
      </c>
      <c r="E243" s="7" t="str">
        <f t="shared" si="38"/>
        <v/>
      </c>
      <c r="F243" s="34" t="str">
        <f>IF(E243&lt;&gt;"",_xll.BDP(E243,"short_name"),"")</f>
        <v/>
      </c>
      <c r="AC243" s="19">
        <f t="shared" si="39"/>
        <v>227</v>
      </c>
      <c r="AD243" s="19" t="str">
        <f t="shared" si="34"/>
        <v/>
      </c>
      <c r="AE243" s="19" t="str">
        <f t="shared" si="35"/>
        <v/>
      </c>
      <c r="AG243" s="19" t="s">
        <v>271</v>
      </c>
      <c r="AH243" s="19" t="str">
        <f t="shared" si="36"/>
        <v>2678 JT Equity</v>
      </c>
      <c r="AI243" s="21">
        <f>IFERROR(IF($AG243&lt;&gt;"",_xll.BDP(AH243,"cur_mkt_cap")/1000000,""),"")</f>
        <v>183461.20799999996</v>
      </c>
      <c r="AJ243" s="22">
        <f>IFERROR((COUNTIF($AI$17:$AI243,$AI243)-1)*0.0001+$AI243,"")</f>
        <v>183461.20799999996</v>
      </c>
      <c r="AK243" s="22" t="str">
        <f t="shared" si="37"/>
        <v/>
      </c>
      <c r="AQ243" s="19"/>
      <c r="AR243" s="19"/>
      <c r="AT243" s="27"/>
      <c r="AU243" s="19"/>
    </row>
    <row r="244" spans="3:47">
      <c r="C244" s="7" t="str">
        <f t="shared" si="33"/>
        <v/>
      </c>
      <c r="E244" s="7" t="str">
        <f t="shared" si="38"/>
        <v/>
      </c>
      <c r="F244" s="34" t="str">
        <f>IF(E244&lt;&gt;"",_xll.BDP(E244,"short_name"),"")</f>
        <v/>
      </c>
      <c r="AC244" s="19">
        <f t="shared" si="39"/>
        <v>228</v>
      </c>
      <c r="AD244" s="19" t="str">
        <f t="shared" si="34"/>
        <v/>
      </c>
      <c r="AE244" s="19" t="str">
        <f t="shared" si="35"/>
        <v/>
      </c>
      <c r="AG244" s="19" t="s">
        <v>272</v>
      </c>
      <c r="AH244" s="19" t="str">
        <f t="shared" si="36"/>
        <v>2681 JT Equity</v>
      </c>
      <c r="AI244" s="21">
        <f>IFERROR(IF($AG244&lt;&gt;"",_xll.BDP(AH244,"cur_mkt_cap")/1000000,""),"")</f>
        <v>67110.17300000001</v>
      </c>
      <c r="AJ244" s="22">
        <f>IFERROR((COUNTIF($AI$17:$AI244,$AI244)-1)*0.0001+$AI244,"")</f>
        <v>67110.17300000001</v>
      </c>
      <c r="AK244" s="22" t="str">
        <f t="shared" si="37"/>
        <v/>
      </c>
      <c r="AQ244" s="19"/>
      <c r="AR244" s="19"/>
      <c r="AT244" s="27"/>
      <c r="AU244" s="19"/>
    </row>
    <row r="245" spans="3:47">
      <c r="C245" s="7" t="str">
        <f t="shared" si="33"/>
        <v/>
      </c>
      <c r="E245" s="7" t="str">
        <f t="shared" si="38"/>
        <v/>
      </c>
      <c r="F245" s="34" t="str">
        <f>IF(E245&lt;&gt;"",_xll.BDP(E245,"short_name"),"")</f>
        <v/>
      </c>
      <c r="AC245" s="19">
        <f t="shared" si="39"/>
        <v>229</v>
      </c>
      <c r="AD245" s="19" t="str">
        <f t="shared" si="34"/>
        <v/>
      </c>
      <c r="AE245" s="19" t="str">
        <f t="shared" si="35"/>
        <v/>
      </c>
      <c r="AG245" s="19" t="s">
        <v>273</v>
      </c>
      <c r="AH245" s="19" t="str">
        <f t="shared" si="36"/>
        <v>2685 JT Equity</v>
      </c>
      <c r="AI245" s="21">
        <f>IFERROR(IF($AG245&lt;&gt;"",_xll.BDP(AH245,"cur_mkt_cap")/1000000,""),"")</f>
        <v>148596</v>
      </c>
      <c r="AJ245" s="22">
        <f>IFERROR((COUNTIF($AI$17:$AI245,$AI245)-1)*0.0001+$AI245,"")</f>
        <v>148596</v>
      </c>
      <c r="AK245" s="22" t="str">
        <f t="shared" si="37"/>
        <v/>
      </c>
      <c r="AQ245" s="19"/>
      <c r="AR245" s="19"/>
      <c r="AT245" s="27"/>
      <c r="AU245" s="19"/>
    </row>
    <row r="246" spans="3:47">
      <c r="C246" s="7" t="str">
        <f t="shared" si="33"/>
        <v/>
      </c>
      <c r="E246" s="7" t="str">
        <f t="shared" si="38"/>
        <v/>
      </c>
      <c r="F246" s="34" t="str">
        <f>IF(E246&lt;&gt;"",_xll.BDP(E246,"short_name"),"")</f>
        <v/>
      </c>
      <c r="AC246" s="19">
        <f t="shared" si="39"/>
        <v>230</v>
      </c>
      <c r="AD246" s="19" t="str">
        <f t="shared" si="34"/>
        <v/>
      </c>
      <c r="AE246" s="19" t="str">
        <f t="shared" si="35"/>
        <v/>
      </c>
      <c r="AG246" s="19" t="s">
        <v>274</v>
      </c>
      <c r="AH246" s="19" t="str">
        <f t="shared" si="36"/>
        <v>2686 JT Equity</v>
      </c>
      <c r="AI246" s="21">
        <f>IFERROR(IF($AG246&lt;&gt;"",_xll.BDP(AH246,"cur_mkt_cap")/1000000,""),"")</f>
        <v>34834.527000000002</v>
      </c>
      <c r="AJ246" s="22">
        <f>IFERROR((COUNTIF($AI$17:$AI246,$AI246)-1)*0.0001+$AI246,"")</f>
        <v>34834.527000000002</v>
      </c>
      <c r="AK246" s="22" t="str">
        <f t="shared" si="37"/>
        <v/>
      </c>
      <c r="AQ246" s="19"/>
      <c r="AR246" s="19"/>
      <c r="AT246" s="27"/>
      <c r="AU246" s="19"/>
    </row>
    <row r="247" spans="3:47">
      <c r="C247" s="7" t="str">
        <f t="shared" si="33"/>
        <v/>
      </c>
      <c r="E247" s="7" t="str">
        <f t="shared" si="38"/>
        <v/>
      </c>
      <c r="F247" s="34" t="str">
        <f>IF(E247&lt;&gt;"",_xll.BDP(E247,"short_name"),"")</f>
        <v/>
      </c>
      <c r="AC247" s="19">
        <f t="shared" si="39"/>
        <v>231</v>
      </c>
      <c r="AD247" s="19" t="str">
        <f t="shared" si="34"/>
        <v/>
      </c>
      <c r="AE247" s="19" t="str">
        <f t="shared" si="35"/>
        <v/>
      </c>
      <c r="AG247" s="19" t="s">
        <v>275</v>
      </c>
      <c r="AH247" s="19" t="str">
        <f t="shared" si="36"/>
        <v>2687 JT Equity</v>
      </c>
      <c r="AI247" s="21">
        <f>IFERROR(IF($AG247&lt;&gt;"",_xll.BDP(AH247,"cur_mkt_cap")/1000000,""),"")</f>
        <v>3706.848</v>
      </c>
      <c r="AJ247" s="22">
        <f>IFERROR((COUNTIF($AI$17:$AI247,$AI247)-1)*0.0001+$AI247,"")</f>
        <v>3706.848</v>
      </c>
      <c r="AK247" s="22" t="str">
        <f t="shared" si="37"/>
        <v/>
      </c>
      <c r="AQ247" s="19"/>
      <c r="AR247" s="19"/>
      <c r="AT247" s="27"/>
      <c r="AU247" s="19"/>
    </row>
    <row r="248" spans="3:47">
      <c r="C248" s="7" t="str">
        <f t="shared" si="33"/>
        <v/>
      </c>
      <c r="E248" s="7" t="str">
        <f t="shared" si="38"/>
        <v/>
      </c>
      <c r="F248" s="34" t="str">
        <f>IF(E248&lt;&gt;"",_xll.BDP(E248,"short_name"),"")</f>
        <v/>
      </c>
      <c r="AC248" s="19">
        <f t="shared" si="39"/>
        <v>232</v>
      </c>
      <c r="AD248" s="19" t="str">
        <f t="shared" si="34"/>
        <v/>
      </c>
      <c r="AE248" s="19" t="str">
        <f t="shared" si="35"/>
        <v/>
      </c>
      <c r="AG248" s="19" t="s">
        <v>276</v>
      </c>
      <c r="AH248" s="19" t="str">
        <f t="shared" si="36"/>
        <v>2692 JT Equity</v>
      </c>
      <c r="AI248" s="21">
        <f>IFERROR(IF($AG248&lt;&gt;"",_xll.BDP(AH248,"cur_mkt_cap")/1000000,""),"")</f>
        <v>58581.941550000003</v>
      </c>
      <c r="AJ248" s="22">
        <f>IFERROR((COUNTIF($AI$17:$AI248,$AI248)-1)*0.0001+$AI248,"")</f>
        <v>58581.941550000003</v>
      </c>
      <c r="AK248" s="22" t="str">
        <f t="shared" si="37"/>
        <v/>
      </c>
      <c r="AQ248" s="19"/>
      <c r="AR248" s="19"/>
      <c r="AT248" s="27"/>
      <c r="AU248" s="19"/>
    </row>
    <row r="249" spans="3:47">
      <c r="C249" s="7" t="str">
        <f t="shared" si="33"/>
        <v/>
      </c>
      <c r="E249" s="7" t="str">
        <f t="shared" si="38"/>
        <v/>
      </c>
      <c r="F249" s="34" t="str">
        <f>IF(E249&lt;&gt;"",_xll.BDP(E249,"short_name"),"")</f>
        <v/>
      </c>
      <c r="AC249" s="19">
        <f t="shared" si="39"/>
        <v>233</v>
      </c>
      <c r="AD249" s="19" t="str">
        <f t="shared" si="34"/>
        <v/>
      </c>
      <c r="AE249" s="19" t="str">
        <f t="shared" si="35"/>
        <v/>
      </c>
      <c r="AG249" s="19" t="s">
        <v>277</v>
      </c>
      <c r="AH249" s="19" t="str">
        <f t="shared" si="36"/>
        <v>2695 JT Equity</v>
      </c>
      <c r="AI249" s="21">
        <f>IFERROR(IF($AG249&lt;&gt;"",_xll.BDP(AH249,"cur_mkt_cap")/1000000,""),"")</f>
        <v>95529.577000000005</v>
      </c>
      <c r="AJ249" s="22">
        <f>IFERROR((COUNTIF($AI$17:$AI249,$AI249)-1)*0.0001+$AI249,"")</f>
        <v>95529.577000000005</v>
      </c>
      <c r="AK249" s="22" t="str">
        <f t="shared" si="37"/>
        <v/>
      </c>
      <c r="AQ249" s="19"/>
      <c r="AR249" s="19"/>
      <c r="AT249" s="27"/>
      <c r="AU249" s="19"/>
    </row>
    <row r="250" spans="3:47">
      <c r="C250" s="7" t="str">
        <f t="shared" si="33"/>
        <v/>
      </c>
      <c r="E250" s="7" t="str">
        <f t="shared" si="38"/>
        <v/>
      </c>
      <c r="F250" s="34" t="str">
        <f>IF(E250&lt;&gt;"",_xll.BDP(E250,"short_name"),"")</f>
        <v/>
      </c>
      <c r="AC250" s="19">
        <f t="shared" si="39"/>
        <v>234</v>
      </c>
      <c r="AD250" s="19" t="str">
        <f t="shared" si="34"/>
        <v/>
      </c>
      <c r="AE250" s="19" t="str">
        <f t="shared" si="35"/>
        <v/>
      </c>
      <c r="AG250" s="19" t="s">
        <v>278</v>
      </c>
      <c r="AH250" s="19" t="str">
        <f t="shared" si="36"/>
        <v>2698 JT Equity</v>
      </c>
      <c r="AI250" s="21">
        <f>IFERROR(IF($AG250&lt;&gt;"",_xll.BDP(AH250,"cur_mkt_cap")/1000000,""),"")</f>
        <v>30538.534199999998</v>
      </c>
      <c r="AJ250" s="22">
        <f>IFERROR((COUNTIF($AI$17:$AI250,$AI250)-1)*0.0001+$AI250,"")</f>
        <v>30538.534199999998</v>
      </c>
      <c r="AK250" s="22" t="str">
        <f t="shared" si="37"/>
        <v/>
      </c>
      <c r="AQ250" s="19"/>
      <c r="AR250" s="19"/>
      <c r="AT250" s="27"/>
      <c r="AU250" s="19"/>
    </row>
    <row r="251" spans="3:47">
      <c r="C251" s="7" t="str">
        <f t="shared" si="33"/>
        <v/>
      </c>
      <c r="E251" s="7" t="str">
        <f t="shared" si="38"/>
        <v/>
      </c>
      <c r="F251" s="34" t="str">
        <f>IF(E251&lt;&gt;"",_xll.BDP(E251,"short_name"),"")</f>
        <v/>
      </c>
      <c r="AC251" s="19">
        <f t="shared" si="39"/>
        <v>235</v>
      </c>
      <c r="AD251" s="19" t="str">
        <f t="shared" si="34"/>
        <v/>
      </c>
      <c r="AE251" s="19" t="str">
        <f t="shared" si="35"/>
        <v/>
      </c>
      <c r="AG251" s="19" t="s">
        <v>279</v>
      </c>
      <c r="AH251" s="19" t="str">
        <f t="shared" si="36"/>
        <v>2715 JT Equity</v>
      </c>
      <c r="AI251" s="21">
        <f>IFERROR(IF($AG251&lt;&gt;"",_xll.BDP(AH251,"cur_mkt_cap")/1000000,""),"")</f>
        <v>41395.389661000001</v>
      </c>
      <c r="AJ251" s="22">
        <f>IFERROR((COUNTIF($AI$17:$AI251,$AI251)-1)*0.0001+$AI251,"")</f>
        <v>41395.389661000001</v>
      </c>
      <c r="AK251" s="22" t="str">
        <f t="shared" si="37"/>
        <v/>
      </c>
      <c r="AQ251" s="19"/>
      <c r="AR251" s="19"/>
      <c r="AT251" s="27"/>
      <c r="AU251" s="19"/>
    </row>
    <row r="252" spans="3:47">
      <c r="C252" s="7" t="str">
        <f t="shared" si="33"/>
        <v/>
      </c>
      <c r="E252" s="7" t="str">
        <f t="shared" si="38"/>
        <v/>
      </c>
      <c r="F252" s="34" t="str">
        <f>IF(E252&lt;&gt;"",_xll.BDP(E252,"short_name"),"")</f>
        <v/>
      </c>
      <c r="AC252" s="19">
        <f t="shared" si="39"/>
        <v>236</v>
      </c>
      <c r="AD252" s="19" t="str">
        <f t="shared" si="34"/>
        <v/>
      </c>
      <c r="AE252" s="19" t="str">
        <f t="shared" si="35"/>
        <v/>
      </c>
      <c r="AG252" s="19" t="s">
        <v>280</v>
      </c>
      <c r="AH252" s="19" t="str">
        <f t="shared" si="36"/>
        <v>2726 JT Equity</v>
      </c>
      <c r="AI252" s="21">
        <f>IFERROR(IF($AG252&lt;&gt;"",_xll.BDP(AH252,"cur_mkt_cap")/1000000,""),"")</f>
        <v>64225.536</v>
      </c>
      <c r="AJ252" s="22">
        <f>IFERROR((COUNTIF($AI$17:$AI252,$AI252)-1)*0.0001+$AI252,"")</f>
        <v>64225.536</v>
      </c>
      <c r="AK252" s="22" t="str">
        <f t="shared" si="37"/>
        <v/>
      </c>
      <c r="AQ252" s="19"/>
      <c r="AR252" s="19"/>
      <c r="AT252" s="27"/>
      <c r="AU252" s="19"/>
    </row>
    <row r="253" spans="3:47">
      <c r="C253" s="7" t="str">
        <f t="shared" si="33"/>
        <v/>
      </c>
      <c r="E253" s="7" t="str">
        <f t="shared" si="38"/>
        <v/>
      </c>
      <c r="F253" s="34" t="str">
        <f>IF(E253&lt;&gt;"",_xll.BDP(E253,"short_name"),"")</f>
        <v/>
      </c>
      <c r="AC253" s="19">
        <f t="shared" si="39"/>
        <v>237</v>
      </c>
      <c r="AD253" s="19" t="str">
        <f t="shared" si="34"/>
        <v/>
      </c>
      <c r="AE253" s="19" t="str">
        <f t="shared" si="35"/>
        <v/>
      </c>
      <c r="AG253" s="19" t="s">
        <v>281</v>
      </c>
      <c r="AH253" s="19" t="str">
        <f t="shared" si="36"/>
        <v>2729 JT Equity</v>
      </c>
      <c r="AI253" s="21">
        <f>IFERROR(IF($AG253&lt;&gt;"",_xll.BDP(AH253,"cur_mkt_cap")/1000000,""),"")</f>
        <v>28143.325000000001</v>
      </c>
      <c r="AJ253" s="22">
        <f>IFERROR((COUNTIF($AI$17:$AI253,$AI253)-1)*0.0001+$AI253,"")</f>
        <v>28143.325000000001</v>
      </c>
      <c r="AK253" s="22" t="str">
        <f t="shared" si="37"/>
        <v/>
      </c>
      <c r="AQ253" s="19"/>
      <c r="AR253" s="19"/>
      <c r="AT253" s="27"/>
      <c r="AU253" s="19"/>
    </row>
    <row r="254" spans="3:47">
      <c r="C254" s="7" t="str">
        <f t="shared" si="33"/>
        <v/>
      </c>
      <c r="E254" s="7" t="str">
        <f t="shared" si="38"/>
        <v/>
      </c>
      <c r="F254" s="34" t="str">
        <f>IF(E254&lt;&gt;"",_xll.BDP(E254,"short_name"),"")</f>
        <v/>
      </c>
      <c r="AC254" s="19">
        <f t="shared" si="39"/>
        <v>238</v>
      </c>
      <c r="AD254" s="19" t="str">
        <f t="shared" si="34"/>
        <v/>
      </c>
      <c r="AE254" s="19" t="str">
        <f t="shared" si="35"/>
        <v/>
      </c>
      <c r="AG254" s="19" t="s">
        <v>282</v>
      </c>
      <c r="AH254" s="19" t="str">
        <f t="shared" si="36"/>
        <v>2730 JT Equity</v>
      </c>
      <c r="AI254" s="21">
        <f>IFERROR(IF($AG254&lt;&gt;"",_xll.BDP(AH254,"cur_mkt_cap")/1000000,""),"")</f>
        <v>115029.788172</v>
      </c>
      <c r="AJ254" s="22">
        <f>IFERROR((COUNTIF($AI$17:$AI254,$AI254)-1)*0.0001+$AI254,"")</f>
        <v>115029.788172</v>
      </c>
      <c r="AK254" s="22" t="str">
        <f t="shared" si="37"/>
        <v/>
      </c>
      <c r="AQ254" s="19"/>
      <c r="AR254" s="19"/>
      <c r="AT254" s="27"/>
      <c r="AU254" s="19"/>
    </row>
    <row r="255" spans="3:47">
      <c r="C255" s="7" t="str">
        <f t="shared" si="33"/>
        <v/>
      </c>
      <c r="E255" s="7" t="str">
        <f t="shared" si="38"/>
        <v/>
      </c>
      <c r="F255" s="34" t="str">
        <f>IF(E255&lt;&gt;"",_xll.BDP(E255,"short_name"),"")</f>
        <v/>
      </c>
      <c r="AC255" s="19">
        <f t="shared" si="39"/>
        <v>239</v>
      </c>
      <c r="AD255" s="19" t="str">
        <f t="shared" si="34"/>
        <v/>
      </c>
      <c r="AE255" s="19" t="str">
        <f t="shared" si="35"/>
        <v/>
      </c>
      <c r="AG255" s="19" t="s">
        <v>283</v>
      </c>
      <c r="AH255" s="19" t="str">
        <f t="shared" si="36"/>
        <v>2733 JT Equity</v>
      </c>
      <c r="AI255" s="21">
        <f>IFERROR(IF($AG255&lt;&gt;"",_xll.BDP(AH255,"cur_mkt_cap")/1000000,""),"")</f>
        <v>44487.928319999999</v>
      </c>
      <c r="AJ255" s="22">
        <f>IFERROR((COUNTIF($AI$17:$AI255,$AI255)-1)*0.0001+$AI255,"")</f>
        <v>44487.928319999999</v>
      </c>
      <c r="AK255" s="22" t="str">
        <f t="shared" si="37"/>
        <v/>
      </c>
      <c r="AQ255" s="19"/>
      <c r="AR255" s="19"/>
      <c r="AT255" s="27"/>
      <c r="AU255" s="19"/>
    </row>
    <row r="256" spans="3:47">
      <c r="C256" s="7" t="str">
        <f t="shared" si="33"/>
        <v/>
      </c>
      <c r="E256" s="7" t="str">
        <f t="shared" si="38"/>
        <v/>
      </c>
      <c r="F256" s="34" t="str">
        <f>IF(E256&lt;&gt;"",_xll.BDP(E256,"short_name"),"")</f>
        <v/>
      </c>
      <c r="AC256" s="19">
        <f t="shared" si="39"/>
        <v>240</v>
      </c>
      <c r="AD256" s="19" t="str">
        <f t="shared" si="34"/>
        <v/>
      </c>
      <c r="AE256" s="19" t="str">
        <f t="shared" si="35"/>
        <v/>
      </c>
      <c r="AG256" s="19" t="s">
        <v>284</v>
      </c>
      <c r="AH256" s="19" t="str">
        <f t="shared" si="36"/>
        <v>2734 JT Equity</v>
      </c>
      <c r="AI256" s="21">
        <f>IFERROR(IF($AG256&lt;&gt;"",_xll.BDP(AH256,"cur_mkt_cap")/1000000,""),"")</f>
        <v>40879.469992999999</v>
      </c>
      <c r="AJ256" s="22">
        <f>IFERROR((COUNTIF($AI$17:$AI256,$AI256)-1)*0.0001+$AI256,"")</f>
        <v>40879.469992999999</v>
      </c>
      <c r="AK256" s="22" t="str">
        <f t="shared" si="37"/>
        <v/>
      </c>
      <c r="AQ256" s="19"/>
      <c r="AR256" s="19"/>
      <c r="AT256" s="27"/>
      <c r="AU256" s="19"/>
    </row>
    <row r="257" spans="3:47">
      <c r="C257" s="7" t="str">
        <f t="shared" si="33"/>
        <v/>
      </c>
      <c r="E257" s="7" t="str">
        <f t="shared" si="38"/>
        <v/>
      </c>
      <c r="F257" s="34" t="str">
        <f>IF(E257&lt;&gt;"",_xll.BDP(E257,"short_name"),"")</f>
        <v/>
      </c>
      <c r="AC257" s="19">
        <f t="shared" si="39"/>
        <v>241</v>
      </c>
      <c r="AD257" s="19" t="str">
        <f t="shared" si="34"/>
        <v/>
      </c>
      <c r="AE257" s="19" t="str">
        <f t="shared" si="35"/>
        <v/>
      </c>
      <c r="AG257" s="19" t="s">
        <v>285</v>
      </c>
      <c r="AH257" s="19" t="str">
        <f t="shared" si="36"/>
        <v>2735 JT Equity</v>
      </c>
      <c r="AI257" s="21">
        <f>IFERROR(IF($AG257&lt;&gt;"",_xll.BDP(AH257,"cur_mkt_cap")/1000000,""),"")</f>
        <v>16959.941999999999</v>
      </c>
      <c r="AJ257" s="22">
        <f>IFERROR((COUNTIF($AI$17:$AI257,$AI257)-1)*0.0001+$AI257,"")</f>
        <v>16959.941999999999</v>
      </c>
      <c r="AK257" s="22" t="str">
        <f t="shared" si="37"/>
        <v/>
      </c>
      <c r="AQ257" s="19"/>
      <c r="AR257" s="19"/>
      <c r="AT257" s="27"/>
      <c r="AU257" s="19"/>
    </row>
    <row r="258" spans="3:47">
      <c r="C258" s="7" t="str">
        <f t="shared" si="33"/>
        <v/>
      </c>
      <c r="E258" s="7" t="str">
        <f t="shared" si="38"/>
        <v/>
      </c>
      <c r="F258" s="34" t="str">
        <f>IF(E258&lt;&gt;"",_xll.BDP(E258,"short_name"),"")</f>
        <v/>
      </c>
      <c r="AC258" s="19">
        <f t="shared" si="39"/>
        <v>242</v>
      </c>
      <c r="AD258" s="19" t="str">
        <f t="shared" si="34"/>
        <v/>
      </c>
      <c r="AE258" s="19" t="str">
        <f t="shared" si="35"/>
        <v/>
      </c>
      <c r="AG258" s="19" t="s">
        <v>286</v>
      </c>
      <c r="AH258" s="19" t="str">
        <f t="shared" si="36"/>
        <v>2737 JT Equity</v>
      </c>
      <c r="AI258" s="21">
        <f>IFERROR(IF($AG258&lt;&gt;"",_xll.BDP(AH258,"cur_mkt_cap")/1000000,""),"")</f>
        <v>14644.705999999998</v>
      </c>
      <c r="AJ258" s="22">
        <f>IFERROR((COUNTIF($AI$17:$AI258,$AI258)-1)*0.0001+$AI258,"")</f>
        <v>14644.705999999998</v>
      </c>
      <c r="AK258" s="22" t="str">
        <f t="shared" si="37"/>
        <v/>
      </c>
      <c r="AQ258" s="19"/>
      <c r="AR258" s="19"/>
      <c r="AT258" s="27"/>
      <c r="AU258" s="19"/>
    </row>
    <row r="259" spans="3:47">
      <c r="C259" s="7" t="str">
        <f t="shared" si="33"/>
        <v/>
      </c>
      <c r="E259" s="7" t="str">
        <f t="shared" si="38"/>
        <v/>
      </c>
      <c r="F259" s="34" t="str">
        <f>IF(E259&lt;&gt;"",_xll.BDP(E259,"short_name"),"")</f>
        <v/>
      </c>
      <c r="AC259" s="19">
        <f t="shared" si="39"/>
        <v>243</v>
      </c>
      <c r="AD259" s="19" t="str">
        <f t="shared" si="34"/>
        <v/>
      </c>
      <c r="AE259" s="19" t="str">
        <f t="shared" si="35"/>
        <v/>
      </c>
      <c r="AG259" s="19" t="s">
        <v>287</v>
      </c>
      <c r="AH259" s="19" t="str">
        <f t="shared" si="36"/>
        <v>2742 JT Equity</v>
      </c>
      <c r="AI259" s="21">
        <f>IFERROR(IF($AG259&lt;&gt;"",_xll.BDP(AH259,"cur_mkt_cap")/1000000,""),"")</f>
        <v>47178.424999999996</v>
      </c>
      <c r="AJ259" s="22">
        <f>IFERROR((COUNTIF($AI$17:$AI259,$AI259)-1)*0.0001+$AI259,"")</f>
        <v>47178.424999999996</v>
      </c>
      <c r="AK259" s="22" t="str">
        <f t="shared" si="37"/>
        <v/>
      </c>
      <c r="AQ259" s="19"/>
      <c r="AR259" s="19"/>
      <c r="AT259" s="27"/>
      <c r="AU259" s="19"/>
    </row>
    <row r="260" spans="3:47">
      <c r="C260" s="7" t="str">
        <f t="shared" si="33"/>
        <v/>
      </c>
      <c r="E260" s="7" t="str">
        <f t="shared" si="38"/>
        <v/>
      </c>
      <c r="F260" s="34" t="str">
        <f>IF(E260&lt;&gt;"",_xll.BDP(E260,"short_name"),"")</f>
        <v/>
      </c>
      <c r="AC260" s="19">
        <f t="shared" si="39"/>
        <v>244</v>
      </c>
      <c r="AD260" s="19" t="str">
        <f t="shared" si="34"/>
        <v/>
      </c>
      <c r="AE260" s="19" t="str">
        <f t="shared" si="35"/>
        <v/>
      </c>
      <c r="AG260" s="19" t="s">
        <v>288</v>
      </c>
      <c r="AH260" s="19" t="str">
        <f t="shared" si="36"/>
        <v>2749 JT Equity</v>
      </c>
      <c r="AI260" s="21">
        <f>IFERROR(IF($AG260&lt;&gt;"",_xll.BDP(AH260,"cur_mkt_cap")/1000000,""),"")</f>
        <v>22577.2958</v>
      </c>
      <c r="AJ260" s="22">
        <f>IFERROR((COUNTIF($AI$17:$AI260,$AI260)-1)*0.0001+$AI260,"")</f>
        <v>22577.2958</v>
      </c>
      <c r="AK260" s="22" t="str">
        <f t="shared" si="37"/>
        <v/>
      </c>
      <c r="AQ260" s="19"/>
      <c r="AR260" s="19"/>
      <c r="AT260" s="27"/>
      <c r="AU260" s="19"/>
    </row>
    <row r="261" spans="3:47">
      <c r="C261" s="7" t="str">
        <f t="shared" si="33"/>
        <v/>
      </c>
      <c r="E261" s="7" t="str">
        <f t="shared" si="38"/>
        <v/>
      </c>
      <c r="F261" s="34" t="str">
        <f>IF(E261&lt;&gt;"",_xll.BDP(E261,"short_name"),"")</f>
        <v/>
      </c>
      <c r="AC261" s="19">
        <f t="shared" si="39"/>
        <v>245</v>
      </c>
      <c r="AD261" s="19" t="str">
        <f t="shared" si="34"/>
        <v/>
      </c>
      <c r="AE261" s="19" t="str">
        <f t="shared" si="35"/>
        <v/>
      </c>
      <c r="AG261" s="19" t="s">
        <v>289</v>
      </c>
      <c r="AH261" s="19" t="str">
        <f t="shared" si="36"/>
        <v>2753 JT Equity</v>
      </c>
      <c r="AI261" s="21">
        <f>IFERROR(IF($AG261&lt;&gt;"",_xll.BDP(AH261,"cur_mkt_cap")/1000000,""),"")</f>
        <v>27874.616000000002</v>
      </c>
      <c r="AJ261" s="22">
        <f>IFERROR((COUNTIF($AI$17:$AI261,$AI261)-1)*0.0001+$AI261,"")</f>
        <v>27874.616000000002</v>
      </c>
      <c r="AK261" s="22" t="str">
        <f t="shared" si="37"/>
        <v/>
      </c>
      <c r="AQ261" s="19"/>
      <c r="AR261" s="19"/>
      <c r="AT261" s="27"/>
      <c r="AU261" s="19"/>
    </row>
    <row r="262" spans="3:47">
      <c r="C262" s="7" t="str">
        <f t="shared" si="33"/>
        <v/>
      </c>
      <c r="E262" s="7" t="str">
        <f t="shared" si="38"/>
        <v/>
      </c>
      <c r="F262" s="34" t="str">
        <f>IF(E262&lt;&gt;"",_xll.BDP(E262,"short_name"),"")</f>
        <v/>
      </c>
      <c r="AC262" s="19">
        <f t="shared" si="39"/>
        <v>246</v>
      </c>
      <c r="AD262" s="19" t="str">
        <f t="shared" si="34"/>
        <v/>
      </c>
      <c r="AE262" s="19" t="str">
        <f t="shared" si="35"/>
        <v/>
      </c>
      <c r="AG262" s="19" t="s">
        <v>290</v>
      </c>
      <c r="AH262" s="19" t="str">
        <f t="shared" si="36"/>
        <v>2760 JT Equity</v>
      </c>
      <c r="AI262" s="21">
        <f>IFERROR(IF($AG262&lt;&gt;"",_xll.BDP(AH262,"cur_mkt_cap")/1000000,""),"")</f>
        <v>16733.690999999999</v>
      </c>
      <c r="AJ262" s="22">
        <f>IFERROR((COUNTIF($AI$17:$AI262,$AI262)-1)*0.0001+$AI262,"")</f>
        <v>16733.690999999999</v>
      </c>
      <c r="AK262" s="22" t="str">
        <f t="shared" si="37"/>
        <v/>
      </c>
      <c r="AQ262" s="19"/>
      <c r="AR262" s="19"/>
      <c r="AT262" s="27"/>
      <c r="AU262" s="19"/>
    </row>
    <row r="263" spans="3:47">
      <c r="C263" s="7" t="str">
        <f t="shared" si="33"/>
        <v/>
      </c>
      <c r="E263" s="7" t="str">
        <f t="shared" si="38"/>
        <v/>
      </c>
      <c r="F263" s="34" t="str">
        <f>IF(E263&lt;&gt;"",_xll.BDP(E263,"short_name"),"")</f>
        <v/>
      </c>
      <c r="AC263" s="19">
        <f t="shared" si="39"/>
        <v>247</v>
      </c>
      <c r="AD263" s="19" t="str">
        <f t="shared" si="34"/>
        <v/>
      </c>
      <c r="AE263" s="19" t="str">
        <f t="shared" si="35"/>
        <v/>
      </c>
      <c r="AG263" s="19" t="s">
        <v>291</v>
      </c>
      <c r="AH263" s="19" t="str">
        <f t="shared" si="36"/>
        <v>2764 JT Equity</v>
      </c>
      <c r="AI263" s="21">
        <f>IFERROR(IF($AG263&lt;&gt;"",_xll.BDP(AH263,"cur_mkt_cap")/1000000,""),"")</f>
        <v>31835.751</v>
      </c>
      <c r="AJ263" s="22">
        <f>IFERROR((COUNTIF($AI$17:$AI263,$AI263)-1)*0.0001+$AI263,"")</f>
        <v>31835.751</v>
      </c>
      <c r="AK263" s="22" t="str">
        <f t="shared" si="37"/>
        <v/>
      </c>
      <c r="AQ263" s="19"/>
      <c r="AR263" s="19"/>
      <c r="AT263" s="27"/>
      <c r="AU263" s="19"/>
    </row>
    <row r="264" spans="3:47">
      <c r="C264" s="7" t="str">
        <f t="shared" si="33"/>
        <v/>
      </c>
      <c r="E264" s="7" t="str">
        <f t="shared" si="38"/>
        <v/>
      </c>
      <c r="F264" s="34" t="str">
        <f>IF(E264&lt;&gt;"",_xll.BDP(E264,"short_name"),"")</f>
        <v/>
      </c>
      <c r="AC264" s="19">
        <f t="shared" si="39"/>
        <v>248</v>
      </c>
      <c r="AD264" s="19" t="str">
        <f t="shared" si="34"/>
        <v/>
      </c>
      <c r="AE264" s="19" t="str">
        <f t="shared" si="35"/>
        <v/>
      </c>
      <c r="AG264" s="19" t="s">
        <v>292</v>
      </c>
      <c r="AH264" s="19" t="str">
        <f t="shared" si="36"/>
        <v>2767 JT Equity</v>
      </c>
      <c r="AI264" s="21">
        <f>IFERROR(IF($AG264&lt;&gt;"",_xll.BDP(AH264,"cur_mkt_cap")/1000000,""),"")</f>
        <v>43479.100000000006</v>
      </c>
      <c r="AJ264" s="22">
        <f>IFERROR((COUNTIF($AI$17:$AI264,$AI264)-1)*0.0001+$AI264,"")</f>
        <v>43479.100000000006</v>
      </c>
      <c r="AK264" s="22" t="str">
        <f t="shared" si="37"/>
        <v/>
      </c>
      <c r="AQ264" s="19"/>
      <c r="AR264" s="19"/>
      <c r="AT264" s="27"/>
      <c r="AU264" s="19"/>
    </row>
    <row r="265" spans="3:47">
      <c r="C265" s="7" t="str">
        <f t="shared" si="33"/>
        <v/>
      </c>
      <c r="E265" s="7" t="str">
        <f t="shared" si="38"/>
        <v/>
      </c>
      <c r="F265" s="34" t="str">
        <f>IF(E265&lt;&gt;"",_xll.BDP(E265,"short_name"),"")</f>
        <v/>
      </c>
      <c r="AC265" s="19">
        <f t="shared" si="39"/>
        <v>249</v>
      </c>
      <c r="AD265" s="19" t="str">
        <f t="shared" si="34"/>
        <v/>
      </c>
      <c r="AE265" s="19" t="str">
        <f t="shared" si="35"/>
        <v/>
      </c>
      <c r="AG265" s="19" t="s">
        <v>293</v>
      </c>
      <c r="AH265" s="19" t="str">
        <f t="shared" si="36"/>
        <v>2768 JT Equity</v>
      </c>
      <c r="AI265" s="21">
        <f>IFERROR(IF($AG265&lt;&gt;"",_xll.BDP(AH265,"cur_mkt_cap")/1000000,""),"")</f>
        <v>362934.85528999998</v>
      </c>
      <c r="AJ265" s="22">
        <f>IFERROR((COUNTIF($AI$17:$AI265,$AI265)-1)*0.0001+$AI265,"")</f>
        <v>362934.85528999998</v>
      </c>
      <c r="AK265" s="22" t="str">
        <f t="shared" si="37"/>
        <v/>
      </c>
      <c r="AQ265" s="19"/>
      <c r="AR265" s="19"/>
      <c r="AT265" s="27"/>
      <c r="AU265" s="19"/>
    </row>
    <row r="266" spans="3:47">
      <c r="C266" s="7" t="str">
        <f t="shared" si="33"/>
        <v/>
      </c>
      <c r="E266" s="7" t="str">
        <f t="shared" si="38"/>
        <v/>
      </c>
      <c r="F266" s="34" t="str">
        <f>IF(E266&lt;&gt;"",_xll.BDP(E266,"short_name"),"")</f>
        <v/>
      </c>
      <c r="AC266" s="19">
        <f t="shared" si="39"/>
        <v>250</v>
      </c>
      <c r="AD266" s="19" t="str">
        <f t="shared" si="34"/>
        <v/>
      </c>
      <c r="AE266" s="19" t="str">
        <f t="shared" si="35"/>
        <v/>
      </c>
      <c r="AG266" s="19" t="s">
        <v>294</v>
      </c>
      <c r="AH266" s="19" t="str">
        <f t="shared" si="36"/>
        <v>2772 JT Equity</v>
      </c>
      <c r="AI266" s="21">
        <f>IFERROR(IF($AG266&lt;&gt;"",_xll.BDP(AH266,"cur_mkt_cap")/1000000,""),"")</f>
        <v>43437.856</v>
      </c>
      <c r="AJ266" s="22">
        <f>IFERROR((COUNTIF($AI$17:$AI266,$AI266)-1)*0.0001+$AI266,"")</f>
        <v>43437.856</v>
      </c>
      <c r="AK266" s="22" t="str">
        <f t="shared" si="37"/>
        <v/>
      </c>
      <c r="AQ266" s="19"/>
      <c r="AR266" s="19"/>
      <c r="AT266" s="27"/>
      <c r="AU266" s="19"/>
    </row>
    <row r="267" spans="3:47">
      <c r="C267" s="7" t="str">
        <f t="shared" si="33"/>
        <v/>
      </c>
      <c r="E267" s="7" t="str">
        <f t="shared" si="38"/>
        <v/>
      </c>
      <c r="F267" s="34" t="str">
        <f>IF(E267&lt;&gt;"",_xll.BDP(E267,"short_name"),"")</f>
        <v/>
      </c>
      <c r="AC267" s="19">
        <f t="shared" si="39"/>
        <v>251</v>
      </c>
      <c r="AD267" s="19" t="str">
        <f t="shared" si="34"/>
        <v/>
      </c>
      <c r="AE267" s="19" t="str">
        <f t="shared" si="35"/>
        <v/>
      </c>
      <c r="AG267" s="19" t="s">
        <v>295</v>
      </c>
      <c r="AH267" s="19" t="str">
        <f t="shared" si="36"/>
        <v>2784 JT Equity</v>
      </c>
      <c r="AI267" s="21">
        <f>IFERROR(IF($AG267&lt;&gt;"",_xll.BDP(AH267,"cur_mkt_cap")/1000000,""),"")</f>
        <v>471210.288</v>
      </c>
      <c r="AJ267" s="22">
        <f>IFERROR((COUNTIF($AI$17:$AI267,$AI267)-1)*0.0001+$AI267,"")</f>
        <v>471210.288</v>
      </c>
      <c r="AK267" s="22" t="str">
        <f t="shared" si="37"/>
        <v/>
      </c>
      <c r="AQ267" s="19"/>
      <c r="AR267" s="19"/>
      <c r="AT267" s="27"/>
      <c r="AU267" s="19"/>
    </row>
    <row r="268" spans="3:47">
      <c r="C268" s="7" t="str">
        <f t="shared" si="33"/>
        <v/>
      </c>
      <c r="E268" s="7" t="str">
        <f t="shared" si="38"/>
        <v/>
      </c>
      <c r="F268" s="34" t="str">
        <f>IF(E268&lt;&gt;"",_xll.BDP(E268,"short_name"),"")</f>
        <v/>
      </c>
      <c r="AC268" s="19">
        <f t="shared" si="39"/>
        <v>252</v>
      </c>
      <c r="AD268" s="19" t="str">
        <f t="shared" si="34"/>
        <v/>
      </c>
      <c r="AE268" s="19" t="str">
        <f t="shared" si="35"/>
        <v/>
      </c>
      <c r="AG268" s="19" t="s">
        <v>296</v>
      </c>
      <c r="AH268" s="19" t="str">
        <f t="shared" si="36"/>
        <v>2791 JT Equity</v>
      </c>
      <c r="AI268" s="21">
        <f>IFERROR(IF($AG268&lt;&gt;"",_xll.BDP(AH268,"cur_mkt_cap")/1000000,""),"")</f>
        <v>72807.335999999996</v>
      </c>
      <c r="AJ268" s="22">
        <f>IFERROR((COUNTIF($AI$17:$AI268,$AI268)-1)*0.0001+$AI268,"")</f>
        <v>72807.335999999996</v>
      </c>
      <c r="AK268" s="22" t="str">
        <f t="shared" si="37"/>
        <v/>
      </c>
      <c r="AQ268" s="19"/>
      <c r="AR268" s="19"/>
      <c r="AT268" s="27"/>
      <c r="AU268" s="19"/>
    </row>
    <row r="269" spans="3:47">
      <c r="C269" s="7" t="str">
        <f t="shared" si="33"/>
        <v/>
      </c>
      <c r="E269" s="7" t="str">
        <f t="shared" si="38"/>
        <v/>
      </c>
      <c r="F269" s="34" t="str">
        <f>IF(E269&lt;&gt;"",_xll.BDP(E269,"short_name"),"")</f>
        <v/>
      </c>
      <c r="AC269" s="19">
        <f t="shared" si="39"/>
        <v>253</v>
      </c>
      <c r="AD269" s="19" t="str">
        <f t="shared" si="34"/>
        <v/>
      </c>
      <c r="AE269" s="19" t="str">
        <f t="shared" si="35"/>
        <v/>
      </c>
      <c r="AG269" s="19" t="s">
        <v>297</v>
      </c>
      <c r="AH269" s="19" t="str">
        <f t="shared" si="36"/>
        <v>2792 JT Equity</v>
      </c>
      <c r="AI269" s="21">
        <f>IFERROR(IF($AG269&lt;&gt;"",_xll.BDP(AH269,"cur_mkt_cap")/1000000,""),"")</f>
        <v>30578.399999999998</v>
      </c>
      <c r="AJ269" s="22">
        <f>IFERROR((COUNTIF($AI$17:$AI269,$AI269)-1)*0.0001+$AI269,"")</f>
        <v>30578.399999999998</v>
      </c>
      <c r="AK269" s="22" t="str">
        <f t="shared" si="37"/>
        <v/>
      </c>
      <c r="AQ269" s="19"/>
      <c r="AR269" s="19"/>
      <c r="AT269" s="27"/>
      <c r="AU269" s="19"/>
    </row>
    <row r="270" spans="3:47">
      <c r="C270" s="7" t="str">
        <f t="shared" si="33"/>
        <v/>
      </c>
      <c r="E270" s="7" t="str">
        <f t="shared" si="38"/>
        <v/>
      </c>
      <c r="F270" s="34" t="str">
        <f>IF(E270&lt;&gt;"",_xll.BDP(E270,"short_name"),"")</f>
        <v/>
      </c>
      <c r="AC270" s="19">
        <f t="shared" si="39"/>
        <v>254</v>
      </c>
      <c r="AD270" s="19" t="str">
        <f t="shared" si="34"/>
        <v/>
      </c>
      <c r="AE270" s="19" t="str">
        <f t="shared" si="35"/>
        <v/>
      </c>
      <c r="AG270" s="19" t="s">
        <v>298</v>
      </c>
      <c r="AH270" s="19" t="str">
        <f t="shared" si="36"/>
        <v>2796 JT Equity</v>
      </c>
      <c r="AI270" s="21">
        <f>IFERROR(IF($AG270&lt;&gt;"",_xll.BDP(AH270,"cur_mkt_cap")/1000000,""),"")</f>
        <v>4627.9935999999998</v>
      </c>
      <c r="AJ270" s="22">
        <f>IFERROR((COUNTIF($AI$17:$AI270,$AI270)-1)*0.0001+$AI270,"")</f>
        <v>4627.9935999999998</v>
      </c>
      <c r="AK270" s="22" t="str">
        <f t="shared" si="37"/>
        <v/>
      </c>
      <c r="AQ270" s="19"/>
      <c r="AR270" s="19"/>
      <c r="AT270" s="27"/>
      <c r="AU270" s="19"/>
    </row>
    <row r="271" spans="3:47">
      <c r="C271" s="7" t="str">
        <f t="shared" si="33"/>
        <v/>
      </c>
      <c r="E271" s="7" t="str">
        <f t="shared" si="38"/>
        <v/>
      </c>
      <c r="F271" s="34" t="str">
        <f>IF(E271&lt;&gt;"",_xll.BDP(E271,"short_name"),"")</f>
        <v/>
      </c>
      <c r="AC271" s="19">
        <f t="shared" si="39"/>
        <v>255</v>
      </c>
      <c r="AD271" s="19" t="str">
        <f t="shared" si="34"/>
        <v/>
      </c>
      <c r="AE271" s="19" t="str">
        <f t="shared" si="35"/>
        <v/>
      </c>
      <c r="AG271" s="19" t="s">
        <v>299</v>
      </c>
      <c r="AH271" s="19" t="str">
        <f t="shared" si="36"/>
        <v>2801 JT Equity</v>
      </c>
      <c r="AI271" s="21">
        <f>IFERROR(IF($AG271&lt;&gt;"",_xll.BDP(AH271,"cur_mkt_cap")/1000000,""),"")</f>
        <v>715302.88680000009</v>
      </c>
      <c r="AJ271" s="22">
        <f>IFERROR((COUNTIF($AI$17:$AI271,$AI271)-1)*0.0001+$AI271,"")</f>
        <v>715302.88680000009</v>
      </c>
      <c r="AK271" s="22" t="str">
        <f t="shared" si="37"/>
        <v/>
      </c>
      <c r="AQ271" s="19"/>
      <c r="AR271" s="19"/>
      <c r="AT271" s="27"/>
      <c r="AU271" s="19"/>
    </row>
    <row r="272" spans="3:47">
      <c r="C272" s="7" t="str">
        <f t="shared" si="33"/>
        <v/>
      </c>
      <c r="E272" s="7" t="str">
        <f t="shared" si="38"/>
        <v/>
      </c>
      <c r="F272" s="34" t="str">
        <f>IF(E272&lt;&gt;"",_xll.BDP(E272,"short_name"),"")</f>
        <v/>
      </c>
      <c r="AC272" s="19">
        <f t="shared" si="39"/>
        <v>256</v>
      </c>
      <c r="AD272" s="19">
        <f t="shared" si="34"/>
        <v>35</v>
      </c>
      <c r="AE272" s="19" t="str">
        <f t="shared" si="35"/>
        <v/>
      </c>
      <c r="AG272" s="19" t="s">
        <v>300</v>
      </c>
      <c r="AH272" s="19" t="str">
        <f t="shared" si="36"/>
        <v>2802 JT Equity</v>
      </c>
      <c r="AI272" s="21">
        <f>IFERROR(IF($AG272&lt;&gt;"",_xll.BDP(AH272,"cur_mkt_cap")/1000000,""),"")</f>
        <v>1336730.5899749999</v>
      </c>
      <c r="AJ272" s="22">
        <f>IFERROR((COUNTIF($AI$17:$AI272,$AI272)-1)*0.0001+$AI272,"")</f>
        <v>1336730.5899749999</v>
      </c>
      <c r="AK272" s="22">
        <f t="shared" si="37"/>
        <v>1336730.5899749999</v>
      </c>
      <c r="AQ272" s="19"/>
      <c r="AR272" s="19"/>
      <c r="AT272" s="27"/>
      <c r="AU272" s="19"/>
    </row>
    <row r="273" spans="3:47">
      <c r="C273" s="7" t="str">
        <f t="shared" ref="C273:C336" si="40">IFERROR(IF(AC273&lt;&gt;"",INDEX(AH:AH,MATCH(AC273,AD:AD,0)),""),"")</f>
        <v/>
      </c>
      <c r="E273" s="7" t="str">
        <f t="shared" si="38"/>
        <v/>
      </c>
      <c r="F273" s="34" t="str">
        <f>IF(E273&lt;&gt;"",_xll.BDP(E273,"short_name"),"")</f>
        <v/>
      </c>
      <c r="AC273" s="19">
        <f t="shared" si="39"/>
        <v>257</v>
      </c>
      <c r="AD273" s="19" t="str">
        <f t="shared" ref="AD273:AD336" si="41">IFERROR(RANK(AK273,AK:AK,0),"")</f>
        <v/>
      </c>
      <c r="AE273" s="19" t="str">
        <f t="shared" ref="AE273:AE336" si="42">IF(C273&lt;&gt;"",1+AE272,"")</f>
        <v/>
      </c>
      <c r="AG273" s="19" t="s">
        <v>301</v>
      </c>
      <c r="AH273" s="19" t="str">
        <f t="shared" ref="AH273:AH336" si="43">IF($AG273&lt;&gt;"",$AG273&amp;" "&amp;"Equity","")</f>
        <v>2809 JT Equity</v>
      </c>
      <c r="AI273" s="21">
        <f>IFERROR(IF($AG273&lt;&gt;"",_xll.BDP(AH273,"cur_mkt_cap")/1000000,""),"")</f>
        <v>445689</v>
      </c>
      <c r="AJ273" s="22">
        <f>IFERROR((COUNTIF($AI$17:$AI273,$AI273)-1)*0.0001+$AI273,"")</f>
        <v>445689</v>
      </c>
      <c r="AK273" s="22" t="str">
        <f t="shared" ref="AK273:AK336" si="44">IF(AJ273&gt;$F$1,AJ273,"")</f>
        <v/>
      </c>
      <c r="AQ273" s="19"/>
      <c r="AR273" s="19"/>
      <c r="AT273" s="27"/>
      <c r="AU273" s="19"/>
    </row>
    <row r="274" spans="3:47">
      <c r="C274" s="7" t="str">
        <f t="shared" si="40"/>
        <v/>
      </c>
      <c r="E274" s="7" t="str">
        <f t="shared" ref="E274:E337" si="45">IFERROR(INDEX(AR:AR,MATCH(AC274,AU:AU,0)),"")</f>
        <v/>
      </c>
      <c r="F274" s="34" t="str">
        <f>IF(E274&lt;&gt;"",_xll.BDP(E274,"short_name"),"")</f>
        <v/>
      </c>
      <c r="AC274" s="19">
        <f t="shared" ref="AC274:AC337" si="46">IF(AH274&lt;&gt;"",1+AC273,"")</f>
        <v>258</v>
      </c>
      <c r="AD274" s="19" t="str">
        <f t="shared" si="41"/>
        <v/>
      </c>
      <c r="AE274" s="19" t="str">
        <f t="shared" si="42"/>
        <v/>
      </c>
      <c r="AG274" s="19" t="s">
        <v>302</v>
      </c>
      <c r="AH274" s="19" t="str">
        <f t="shared" si="43"/>
        <v>2810 JT Equity</v>
      </c>
      <c r="AI274" s="21">
        <f>IFERROR(IF($AG274&lt;&gt;"",_xll.BDP(AH274,"cur_mkt_cap")/1000000,""),"")</f>
        <v>244462.92350999999</v>
      </c>
      <c r="AJ274" s="22">
        <f>IFERROR((COUNTIF($AI$17:$AI274,$AI274)-1)*0.0001+$AI274,"")</f>
        <v>244462.92350999999</v>
      </c>
      <c r="AK274" s="22" t="str">
        <f t="shared" si="44"/>
        <v/>
      </c>
      <c r="AQ274" s="19"/>
      <c r="AR274" s="19"/>
      <c r="AT274" s="27"/>
      <c r="AU274" s="19"/>
    </row>
    <row r="275" spans="3:47">
      <c r="C275" s="7" t="str">
        <f t="shared" si="40"/>
        <v/>
      </c>
      <c r="E275" s="7" t="str">
        <f t="shared" si="45"/>
        <v/>
      </c>
      <c r="F275" s="34" t="str">
        <f>IF(E275&lt;&gt;"",_xll.BDP(E275,"short_name"),"")</f>
        <v/>
      </c>
      <c r="AC275" s="19">
        <f t="shared" si="46"/>
        <v>259</v>
      </c>
      <c r="AD275" s="19" t="str">
        <f t="shared" si="41"/>
        <v/>
      </c>
      <c r="AE275" s="19" t="str">
        <f t="shared" si="42"/>
        <v/>
      </c>
      <c r="AG275" s="19" t="s">
        <v>303</v>
      </c>
      <c r="AH275" s="19" t="str">
        <f t="shared" si="43"/>
        <v>2811 JT Equity</v>
      </c>
      <c r="AI275" s="21">
        <f>IFERROR(IF($AG275&lt;&gt;"",_xll.BDP(AH275,"cur_mkt_cap")/1000000,""),"")</f>
        <v>286597.947888</v>
      </c>
      <c r="AJ275" s="22">
        <f>IFERROR((COUNTIF($AI$17:$AI275,$AI275)-1)*0.0001+$AI275,"")</f>
        <v>286597.947888</v>
      </c>
      <c r="AK275" s="22" t="str">
        <f t="shared" si="44"/>
        <v/>
      </c>
      <c r="AQ275" s="19"/>
      <c r="AR275" s="19"/>
      <c r="AT275" s="27"/>
      <c r="AU275" s="19"/>
    </row>
    <row r="276" spans="3:47">
      <c r="C276" s="7" t="str">
        <f t="shared" si="40"/>
        <v/>
      </c>
      <c r="E276" s="7" t="str">
        <f t="shared" si="45"/>
        <v/>
      </c>
      <c r="F276" s="34" t="str">
        <f>IF(E276&lt;&gt;"",_xll.BDP(E276,"short_name"),"")</f>
        <v/>
      </c>
      <c r="AC276" s="19">
        <f t="shared" si="46"/>
        <v>260</v>
      </c>
      <c r="AD276" s="19" t="str">
        <f t="shared" si="41"/>
        <v/>
      </c>
      <c r="AE276" s="19" t="str">
        <f t="shared" si="42"/>
        <v/>
      </c>
      <c r="AG276" s="19" t="s">
        <v>304</v>
      </c>
      <c r="AH276" s="19" t="str">
        <f t="shared" si="43"/>
        <v>2812 JT Equity</v>
      </c>
      <c r="AI276" s="21">
        <f>IFERROR(IF($AG276&lt;&gt;"",_xll.BDP(AH276,"cur_mkt_cap")/1000000,""),"")</f>
        <v>16019.954946</v>
      </c>
      <c r="AJ276" s="22">
        <f>IFERROR((COUNTIF($AI$17:$AI276,$AI276)-1)*0.0001+$AI276,"")</f>
        <v>16019.954946</v>
      </c>
      <c r="AK276" s="22" t="str">
        <f t="shared" si="44"/>
        <v/>
      </c>
      <c r="AQ276" s="19"/>
      <c r="AR276" s="19"/>
      <c r="AT276" s="27"/>
      <c r="AU276" s="19"/>
    </row>
    <row r="277" spans="3:47">
      <c r="C277" s="7" t="str">
        <f t="shared" si="40"/>
        <v/>
      </c>
      <c r="E277" s="7" t="str">
        <f t="shared" si="45"/>
        <v/>
      </c>
      <c r="F277" s="34" t="str">
        <f>IF(E277&lt;&gt;"",_xll.BDP(E277,"short_name"),"")</f>
        <v/>
      </c>
      <c r="AC277" s="19">
        <f t="shared" si="46"/>
        <v>261</v>
      </c>
      <c r="AD277" s="19" t="str">
        <f t="shared" si="41"/>
        <v/>
      </c>
      <c r="AE277" s="19" t="str">
        <f t="shared" si="42"/>
        <v/>
      </c>
      <c r="AG277" s="19" t="s">
        <v>305</v>
      </c>
      <c r="AH277" s="19" t="str">
        <f t="shared" si="43"/>
        <v>2815 JT Equity</v>
      </c>
      <c r="AI277" s="21">
        <f>IFERROR(IF($AG277&lt;&gt;"",_xll.BDP(AH277,"cur_mkt_cap")/1000000,""),"")</f>
        <v>203085.74777000002</v>
      </c>
      <c r="AJ277" s="22">
        <f>IFERROR((COUNTIF($AI$17:$AI277,$AI277)-1)*0.0001+$AI277,"")</f>
        <v>203085.74777000002</v>
      </c>
      <c r="AK277" s="22" t="str">
        <f t="shared" si="44"/>
        <v/>
      </c>
      <c r="AQ277" s="19"/>
      <c r="AR277" s="19"/>
      <c r="AT277" s="27"/>
      <c r="AU277" s="19"/>
    </row>
    <row r="278" spans="3:47">
      <c r="C278" s="7" t="str">
        <f t="shared" si="40"/>
        <v/>
      </c>
      <c r="E278" s="7" t="str">
        <f t="shared" si="45"/>
        <v/>
      </c>
      <c r="F278" s="34" t="str">
        <f>IF(E278&lt;&gt;"",_xll.BDP(E278,"short_name"),"")</f>
        <v/>
      </c>
      <c r="AC278" s="19">
        <f t="shared" si="46"/>
        <v>262</v>
      </c>
      <c r="AD278" s="19" t="str">
        <f t="shared" si="41"/>
        <v/>
      </c>
      <c r="AE278" s="19" t="str">
        <f t="shared" si="42"/>
        <v/>
      </c>
      <c r="AG278" s="19" t="s">
        <v>306</v>
      </c>
      <c r="AH278" s="19" t="str">
        <f t="shared" si="43"/>
        <v>2818 JT Equity</v>
      </c>
      <c r="AI278" s="21">
        <f>IFERROR(IF($AG278&lt;&gt;"",_xll.BDP(AH278,"cur_mkt_cap")/1000000,""),"")</f>
        <v>10336.943960000001</v>
      </c>
      <c r="AJ278" s="22">
        <f>IFERROR((COUNTIF($AI$17:$AI278,$AI278)-1)*0.0001+$AI278,"")</f>
        <v>10336.943960000001</v>
      </c>
      <c r="AK278" s="22" t="str">
        <f t="shared" si="44"/>
        <v/>
      </c>
      <c r="AQ278" s="19"/>
      <c r="AR278" s="19"/>
      <c r="AT278" s="27"/>
      <c r="AU278" s="19"/>
    </row>
    <row r="279" spans="3:47">
      <c r="C279" s="7" t="str">
        <f t="shared" si="40"/>
        <v/>
      </c>
      <c r="E279" s="7" t="str">
        <f t="shared" si="45"/>
        <v/>
      </c>
      <c r="F279" s="34" t="str">
        <f>IF(E279&lt;&gt;"",_xll.BDP(E279,"short_name"),"")</f>
        <v/>
      </c>
      <c r="AC279" s="19">
        <f t="shared" si="46"/>
        <v>263</v>
      </c>
      <c r="AD279" s="19" t="str">
        <f t="shared" si="41"/>
        <v/>
      </c>
      <c r="AE279" s="19" t="str">
        <f t="shared" si="42"/>
        <v/>
      </c>
      <c r="AG279" s="19" t="s">
        <v>307</v>
      </c>
      <c r="AH279" s="19" t="str">
        <f t="shared" si="43"/>
        <v>2819 JT Equity</v>
      </c>
      <c r="AI279" s="21">
        <f>IFERROR(IF($AG279&lt;&gt;"",_xll.BDP(AH279,"cur_mkt_cap")/1000000,""),"")</f>
        <v>24140.4696</v>
      </c>
      <c r="AJ279" s="22">
        <f>IFERROR((COUNTIF($AI$17:$AI279,$AI279)-1)*0.0001+$AI279,"")</f>
        <v>24140.4696</v>
      </c>
      <c r="AK279" s="22" t="str">
        <f t="shared" si="44"/>
        <v/>
      </c>
      <c r="AQ279" s="19"/>
      <c r="AR279" s="19"/>
      <c r="AT279" s="27"/>
      <c r="AU279" s="19"/>
    </row>
    <row r="280" spans="3:47">
      <c r="C280" s="7" t="str">
        <f t="shared" si="40"/>
        <v/>
      </c>
      <c r="E280" s="7" t="str">
        <f t="shared" si="45"/>
        <v/>
      </c>
      <c r="F280" s="34" t="str">
        <f>IF(E280&lt;&gt;"",_xll.BDP(E280,"short_name"),"")</f>
        <v/>
      </c>
      <c r="AC280" s="19">
        <f t="shared" si="46"/>
        <v>264</v>
      </c>
      <c r="AD280" s="19" t="str">
        <f t="shared" si="41"/>
        <v/>
      </c>
      <c r="AE280" s="19" t="str">
        <f t="shared" si="42"/>
        <v/>
      </c>
      <c r="AG280" s="19" t="s">
        <v>308</v>
      </c>
      <c r="AH280" s="19" t="str">
        <f t="shared" si="43"/>
        <v>2871 JT Equity</v>
      </c>
      <c r="AI280" s="21">
        <f>IFERROR(IF($AG280&lt;&gt;"",_xll.BDP(AH280,"cur_mkt_cap")/1000000,""),"")</f>
        <v>379133.13851600001</v>
      </c>
      <c r="AJ280" s="22">
        <f>IFERROR((COUNTIF($AI$17:$AI280,$AI280)-1)*0.0001+$AI280,"")</f>
        <v>379133.13851600001</v>
      </c>
      <c r="AK280" s="22" t="str">
        <f t="shared" si="44"/>
        <v/>
      </c>
      <c r="AQ280" s="19"/>
      <c r="AR280" s="19"/>
      <c r="AT280" s="27"/>
      <c r="AU280" s="19"/>
    </row>
    <row r="281" spans="3:47">
      <c r="C281" s="7" t="str">
        <f t="shared" si="40"/>
        <v/>
      </c>
      <c r="E281" s="7" t="str">
        <f t="shared" si="45"/>
        <v/>
      </c>
      <c r="F281" s="34" t="str">
        <f>IF(E281&lt;&gt;"",_xll.BDP(E281,"short_name"),"")</f>
        <v/>
      </c>
      <c r="AC281" s="19">
        <f t="shared" si="46"/>
        <v>265</v>
      </c>
      <c r="AD281" s="19" t="str">
        <f t="shared" si="41"/>
        <v/>
      </c>
      <c r="AE281" s="19" t="str">
        <f t="shared" si="42"/>
        <v/>
      </c>
      <c r="AG281" s="19" t="s">
        <v>309</v>
      </c>
      <c r="AH281" s="19" t="str">
        <f t="shared" si="43"/>
        <v>2874 JT Equity</v>
      </c>
      <c r="AI281" s="21">
        <f>IFERROR(IF($AG281&lt;&gt;"",_xll.BDP(AH281,"cur_mkt_cap")/1000000,""),"")</f>
        <v>55347.983919999999</v>
      </c>
      <c r="AJ281" s="22">
        <f>IFERROR((COUNTIF($AI$17:$AI281,$AI281)-1)*0.0001+$AI281,"")</f>
        <v>55347.983919999999</v>
      </c>
      <c r="AK281" s="22" t="str">
        <f t="shared" si="44"/>
        <v/>
      </c>
      <c r="AQ281" s="19"/>
      <c r="AR281" s="19"/>
      <c r="AT281" s="27"/>
      <c r="AU281" s="19"/>
    </row>
    <row r="282" spans="3:47">
      <c r="C282" s="7" t="str">
        <f t="shared" si="40"/>
        <v/>
      </c>
      <c r="E282" s="7" t="str">
        <f t="shared" si="45"/>
        <v/>
      </c>
      <c r="F282" s="34" t="str">
        <f>IF(E282&lt;&gt;"",_xll.BDP(E282,"short_name"),"")</f>
        <v/>
      </c>
      <c r="AC282" s="19">
        <f t="shared" si="46"/>
        <v>266</v>
      </c>
      <c r="AD282" s="19" t="str">
        <f t="shared" si="41"/>
        <v/>
      </c>
      <c r="AE282" s="19" t="str">
        <f t="shared" si="42"/>
        <v/>
      </c>
      <c r="AG282" s="19" t="s">
        <v>310</v>
      </c>
      <c r="AH282" s="19" t="str">
        <f t="shared" si="43"/>
        <v>2875 JT Equity</v>
      </c>
      <c r="AI282" s="21">
        <f>IFERROR(IF($AG282&lt;&gt;"",_xll.BDP(AH282,"cur_mkt_cap")/1000000,""),"")</f>
        <v>437980.1238</v>
      </c>
      <c r="AJ282" s="22">
        <f>IFERROR((COUNTIF($AI$17:$AI282,$AI282)-1)*0.0001+$AI282,"")</f>
        <v>437980.1238</v>
      </c>
      <c r="AK282" s="22" t="str">
        <f t="shared" si="44"/>
        <v/>
      </c>
      <c r="AQ282" s="19"/>
      <c r="AR282" s="19"/>
      <c r="AT282" s="27"/>
      <c r="AU282" s="19"/>
    </row>
    <row r="283" spans="3:47">
      <c r="C283" s="7" t="str">
        <f t="shared" si="40"/>
        <v/>
      </c>
      <c r="E283" s="7" t="str">
        <f t="shared" si="45"/>
        <v/>
      </c>
      <c r="F283" s="34" t="str">
        <f>IF(E283&lt;&gt;"",_xll.BDP(E283,"short_name"),"")</f>
        <v/>
      </c>
      <c r="AC283" s="19">
        <f t="shared" si="46"/>
        <v>267</v>
      </c>
      <c r="AD283" s="19" t="str">
        <f t="shared" si="41"/>
        <v/>
      </c>
      <c r="AE283" s="19" t="str">
        <f t="shared" si="42"/>
        <v/>
      </c>
      <c r="AG283" s="19" t="s">
        <v>311</v>
      </c>
      <c r="AH283" s="19" t="str">
        <f t="shared" si="43"/>
        <v>2882 JT Equity</v>
      </c>
      <c r="AI283" s="21">
        <f>IFERROR(IF($AG283&lt;&gt;"",_xll.BDP(AH283,"cur_mkt_cap")/1000000,""),"")</f>
        <v>10080.402684999999</v>
      </c>
      <c r="AJ283" s="22">
        <f>IFERROR((COUNTIF($AI$17:$AI283,$AI283)-1)*0.0001+$AI283,"")</f>
        <v>10080.402684999999</v>
      </c>
      <c r="AK283" s="22" t="str">
        <f t="shared" si="44"/>
        <v/>
      </c>
      <c r="AQ283" s="19"/>
      <c r="AR283" s="19"/>
      <c r="AT283" s="27"/>
      <c r="AU283" s="19"/>
    </row>
    <row r="284" spans="3:47">
      <c r="C284" s="7" t="str">
        <f t="shared" si="40"/>
        <v/>
      </c>
      <c r="E284" s="7" t="str">
        <f t="shared" si="45"/>
        <v/>
      </c>
      <c r="F284" s="34" t="str">
        <f>IF(E284&lt;&gt;"",_xll.BDP(E284,"short_name"),"")</f>
        <v/>
      </c>
      <c r="AC284" s="19">
        <f t="shared" si="46"/>
        <v>268</v>
      </c>
      <c r="AD284" s="19" t="str">
        <f t="shared" si="41"/>
        <v/>
      </c>
      <c r="AE284" s="19" t="str">
        <f t="shared" si="42"/>
        <v/>
      </c>
      <c r="AG284" s="19" t="s">
        <v>312</v>
      </c>
      <c r="AH284" s="19" t="str">
        <f t="shared" si="43"/>
        <v>2883 JT Equity</v>
      </c>
      <c r="AI284" s="21">
        <f>IFERROR(IF($AG284&lt;&gt;"",_xll.BDP(AH284,"cur_mkt_cap")/1000000,""),"")</f>
        <v>10790.906800000001</v>
      </c>
      <c r="AJ284" s="22">
        <f>IFERROR((COUNTIF($AI$17:$AI284,$AI284)-1)*0.0001+$AI284,"")</f>
        <v>10790.906800000001</v>
      </c>
      <c r="AK284" s="22" t="str">
        <f t="shared" si="44"/>
        <v/>
      </c>
      <c r="AQ284" s="19"/>
      <c r="AR284" s="19"/>
      <c r="AT284" s="27"/>
      <c r="AU284" s="19"/>
    </row>
    <row r="285" spans="3:47">
      <c r="C285" s="7" t="str">
        <f t="shared" si="40"/>
        <v/>
      </c>
      <c r="E285" s="7" t="str">
        <f t="shared" si="45"/>
        <v/>
      </c>
      <c r="F285" s="34" t="str">
        <f>IF(E285&lt;&gt;"",_xll.BDP(E285,"short_name"),"")</f>
        <v/>
      </c>
      <c r="AC285" s="19">
        <f t="shared" si="46"/>
        <v>269</v>
      </c>
      <c r="AD285" s="19" t="str">
        <f t="shared" si="41"/>
        <v/>
      </c>
      <c r="AE285" s="19" t="str">
        <f t="shared" si="42"/>
        <v/>
      </c>
      <c r="AG285" s="19" t="s">
        <v>313</v>
      </c>
      <c r="AH285" s="19" t="str">
        <f t="shared" si="43"/>
        <v>2897 JT Equity</v>
      </c>
      <c r="AI285" s="21">
        <f>IFERROR(IF($AG285&lt;&gt;"",_xll.BDP(AH285,"cur_mkt_cap")/1000000,""),"")</f>
        <v>716528.47849999997</v>
      </c>
      <c r="AJ285" s="22">
        <f>IFERROR((COUNTIF($AI$17:$AI285,$AI285)-1)*0.0001+$AI285,"")</f>
        <v>716528.47849999997</v>
      </c>
      <c r="AK285" s="22" t="str">
        <f t="shared" si="44"/>
        <v/>
      </c>
      <c r="AQ285" s="19"/>
      <c r="AR285" s="19"/>
      <c r="AT285" s="27"/>
      <c r="AU285" s="19"/>
    </row>
    <row r="286" spans="3:47">
      <c r="C286" s="7" t="str">
        <f t="shared" si="40"/>
        <v/>
      </c>
      <c r="E286" s="7" t="str">
        <f t="shared" si="45"/>
        <v/>
      </c>
      <c r="F286" s="34" t="str">
        <f>IF(E286&lt;&gt;"",_xll.BDP(E286,"short_name"),"")</f>
        <v/>
      </c>
      <c r="AC286" s="19">
        <f t="shared" si="46"/>
        <v>270</v>
      </c>
      <c r="AD286" s="19" t="str">
        <f t="shared" si="41"/>
        <v/>
      </c>
      <c r="AE286" s="19" t="str">
        <f t="shared" si="42"/>
        <v/>
      </c>
      <c r="AG286" s="19" t="s">
        <v>314</v>
      </c>
      <c r="AH286" s="19" t="str">
        <f t="shared" si="43"/>
        <v>2899 JT Equity</v>
      </c>
      <c r="AI286" s="21">
        <f>IFERROR(IF($AG286&lt;&gt;"",_xll.BDP(AH286,"cur_mkt_cap")/1000000,""),"")</f>
        <v>54239.084301999996</v>
      </c>
      <c r="AJ286" s="22">
        <f>IFERROR((COUNTIF($AI$17:$AI286,$AI286)-1)*0.0001+$AI286,"")</f>
        <v>54239.084301999996</v>
      </c>
      <c r="AK286" s="22" t="str">
        <f t="shared" si="44"/>
        <v/>
      </c>
      <c r="AQ286" s="19"/>
      <c r="AR286" s="19"/>
      <c r="AT286" s="27"/>
      <c r="AU286" s="19"/>
    </row>
    <row r="287" spans="3:47">
      <c r="C287" s="7" t="str">
        <f t="shared" si="40"/>
        <v/>
      </c>
      <c r="E287" s="7" t="str">
        <f t="shared" si="45"/>
        <v/>
      </c>
      <c r="F287" s="34" t="str">
        <f>IF(E287&lt;&gt;"",_xll.BDP(E287,"short_name"),"")</f>
        <v/>
      </c>
      <c r="AC287" s="19">
        <f t="shared" si="46"/>
        <v>271</v>
      </c>
      <c r="AD287" s="19" t="str">
        <f t="shared" si="41"/>
        <v/>
      </c>
      <c r="AE287" s="19" t="str">
        <f t="shared" si="42"/>
        <v/>
      </c>
      <c r="AG287" s="19" t="s">
        <v>315</v>
      </c>
      <c r="AH287" s="19" t="str">
        <f t="shared" si="43"/>
        <v>2904 JT Equity</v>
      </c>
      <c r="AI287" s="21">
        <f>IFERROR(IF($AG287&lt;&gt;"",_xll.BDP(AH287,"cur_mkt_cap")/1000000,""),"")</f>
        <v>22010.560000000001</v>
      </c>
      <c r="AJ287" s="22">
        <f>IFERROR((COUNTIF($AI$17:$AI287,$AI287)-1)*0.0001+$AI287,"")</f>
        <v>22010.560000000001</v>
      </c>
      <c r="AK287" s="22" t="str">
        <f t="shared" si="44"/>
        <v/>
      </c>
      <c r="AQ287" s="19"/>
      <c r="AR287" s="19"/>
      <c r="AT287" s="27"/>
      <c r="AU287" s="19"/>
    </row>
    <row r="288" spans="3:47">
      <c r="C288" s="7" t="str">
        <f t="shared" si="40"/>
        <v/>
      </c>
      <c r="E288" s="7" t="str">
        <f t="shared" si="45"/>
        <v/>
      </c>
      <c r="F288" s="34" t="str">
        <f>IF(E288&lt;&gt;"",_xll.BDP(E288,"short_name"),"")</f>
        <v/>
      </c>
      <c r="AC288" s="19">
        <f t="shared" si="46"/>
        <v>272</v>
      </c>
      <c r="AD288" s="19" t="str">
        <f t="shared" si="41"/>
        <v/>
      </c>
      <c r="AE288" s="19" t="str">
        <f t="shared" si="42"/>
        <v/>
      </c>
      <c r="AG288" s="19" t="s">
        <v>316</v>
      </c>
      <c r="AH288" s="19" t="str">
        <f t="shared" si="43"/>
        <v>2908 JT Equity</v>
      </c>
      <c r="AI288" s="21">
        <f>IFERROR(IF($AG288&lt;&gt;"",_xll.BDP(AH288,"cur_mkt_cap")/1000000,""),"")</f>
        <v>85414.302760999999</v>
      </c>
      <c r="AJ288" s="22">
        <f>IFERROR((COUNTIF($AI$17:$AI288,$AI288)-1)*0.0001+$AI288,"")</f>
        <v>85414.302760999999</v>
      </c>
      <c r="AK288" s="22" t="str">
        <f t="shared" si="44"/>
        <v/>
      </c>
      <c r="AQ288" s="19"/>
      <c r="AR288" s="19"/>
      <c r="AT288" s="27"/>
      <c r="AU288" s="19"/>
    </row>
    <row r="289" spans="3:47">
      <c r="C289" s="7" t="str">
        <f t="shared" si="40"/>
        <v/>
      </c>
      <c r="E289" s="7" t="str">
        <f t="shared" si="45"/>
        <v/>
      </c>
      <c r="F289" s="34" t="str">
        <f>IF(E289&lt;&gt;"",_xll.BDP(E289,"short_name"),"")</f>
        <v/>
      </c>
      <c r="AC289" s="19">
        <f t="shared" si="46"/>
        <v>273</v>
      </c>
      <c r="AD289" s="19" t="str">
        <f t="shared" si="41"/>
        <v/>
      </c>
      <c r="AE289" s="19" t="str">
        <f t="shared" si="42"/>
        <v/>
      </c>
      <c r="AG289" s="19" t="s">
        <v>317</v>
      </c>
      <c r="AH289" s="19" t="str">
        <f t="shared" si="43"/>
        <v>2910 JT Equity</v>
      </c>
      <c r="AI289" s="21">
        <f>IFERROR(IF($AG289&lt;&gt;"",_xll.BDP(AH289,"cur_mkt_cap")/1000000,""),"")</f>
        <v>45112.251632</v>
      </c>
      <c r="AJ289" s="22">
        <f>IFERROR((COUNTIF($AI$17:$AI289,$AI289)-1)*0.0001+$AI289,"")</f>
        <v>45112.251632</v>
      </c>
      <c r="AK289" s="22" t="str">
        <f t="shared" si="44"/>
        <v/>
      </c>
      <c r="AQ289" s="19"/>
      <c r="AR289" s="19"/>
      <c r="AT289" s="27"/>
      <c r="AU289" s="19"/>
    </row>
    <row r="290" spans="3:47">
      <c r="C290" s="7" t="str">
        <f t="shared" si="40"/>
        <v/>
      </c>
      <c r="E290" s="7" t="str">
        <f t="shared" si="45"/>
        <v/>
      </c>
      <c r="F290" s="34" t="str">
        <f>IF(E290&lt;&gt;"",_xll.BDP(E290,"short_name"),"")</f>
        <v/>
      </c>
      <c r="AC290" s="19">
        <f t="shared" si="46"/>
        <v>274</v>
      </c>
      <c r="AD290" s="19">
        <f t="shared" si="41"/>
        <v>1</v>
      </c>
      <c r="AE290" s="19" t="str">
        <f t="shared" si="42"/>
        <v/>
      </c>
      <c r="AG290" s="19" t="s">
        <v>318</v>
      </c>
      <c r="AH290" s="19" t="str">
        <f t="shared" si="43"/>
        <v>2914 JT Equity</v>
      </c>
      <c r="AI290" s="21">
        <f>IFERROR(IF($AG290&lt;&gt;"",_xll.BDP(AH290,"cur_mkt_cap")/1000000,""),"")</f>
        <v>7536000</v>
      </c>
      <c r="AJ290" s="22">
        <f>IFERROR((COUNTIF($AI$17:$AI290,$AI290)-1)*0.0001+$AI290,"")</f>
        <v>7536000</v>
      </c>
      <c r="AK290" s="22">
        <f t="shared" si="44"/>
        <v>7536000</v>
      </c>
      <c r="AQ290" s="19"/>
      <c r="AR290" s="19"/>
      <c r="AT290" s="27"/>
      <c r="AU290" s="19"/>
    </row>
    <row r="291" spans="3:47">
      <c r="C291" s="7" t="str">
        <f t="shared" si="40"/>
        <v/>
      </c>
      <c r="E291" s="7" t="str">
        <f t="shared" si="45"/>
        <v/>
      </c>
      <c r="F291" s="34" t="str">
        <f>IF(E291&lt;&gt;"",_xll.BDP(E291,"short_name"),"")</f>
        <v/>
      </c>
      <c r="AC291" s="19">
        <f t="shared" si="46"/>
        <v>275</v>
      </c>
      <c r="AD291" s="19" t="str">
        <f t="shared" si="41"/>
        <v/>
      </c>
      <c r="AE291" s="19" t="str">
        <f t="shared" si="42"/>
        <v/>
      </c>
      <c r="AG291" s="19" t="s">
        <v>319</v>
      </c>
      <c r="AH291" s="19" t="str">
        <f t="shared" si="43"/>
        <v>2915 JT Equity</v>
      </c>
      <c r="AI291" s="21">
        <f>IFERROR(IF($AG291&lt;&gt;"",_xll.BDP(AH291,"cur_mkt_cap")/1000000,""),"")</f>
        <v>43623.800999999999</v>
      </c>
      <c r="AJ291" s="22">
        <f>IFERROR((COUNTIF($AI$17:$AI291,$AI291)-1)*0.0001+$AI291,"")</f>
        <v>43623.800999999999</v>
      </c>
      <c r="AK291" s="22" t="str">
        <f t="shared" si="44"/>
        <v/>
      </c>
      <c r="AQ291" s="19"/>
      <c r="AR291" s="19"/>
      <c r="AT291" s="27"/>
      <c r="AU291" s="19"/>
    </row>
    <row r="292" spans="3:47">
      <c r="C292" s="7" t="str">
        <f t="shared" si="40"/>
        <v/>
      </c>
      <c r="E292" s="7" t="str">
        <f t="shared" si="45"/>
        <v/>
      </c>
      <c r="F292" s="34" t="str">
        <f>IF(E292&lt;&gt;"",_xll.BDP(E292,"short_name"),"")</f>
        <v/>
      </c>
      <c r="AC292" s="19">
        <f t="shared" si="46"/>
        <v>276</v>
      </c>
      <c r="AD292" s="19" t="str">
        <f t="shared" si="41"/>
        <v/>
      </c>
      <c r="AE292" s="19" t="str">
        <f t="shared" si="42"/>
        <v/>
      </c>
      <c r="AG292" s="19" t="s">
        <v>320</v>
      </c>
      <c r="AH292" s="19" t="str">
        <f t="shared" si="43"/>
        <v>2918 JT Equity</v>
      </c>
      <c r="AI292" s="21">
        <f>IFERROR(IF($AG292&lt;&gt;"",_xll.BDP(AH292,"cur_mkt_cap")/1000000,""),"")</f>
        <v>44522.417159999997</v>
      </c>
      <c r="AJ292" s="22">
        <f>IFERROR((COUNTIF($AI$17:$AI292,$AI292)-1)*0.0001+$AI292,"")</f>
        <v>44522.417159999997</v>
      </c>
      <c r="AK292" s="22" t="str">
        <f t="shared" si="44"/>
        <v/>
      </c>
      <c r="AQ292" s="19"/>
      <c r="AR292" s="19"/>
      <c r="AT292" s="27"/>
      <c r="AU292" s="19"/>
    </row>
    <row r="293" spans="3:47">
      <c r="C293" s="7" t="str">
        <f t="shared" si="40"/>
        <v/>
      </c>
      <c r="E293" s="7" t="str">
        <f t="shared" si="45"/>
        <v/>
      </c>
      <c r="F293" s="34" t="str">
        <f>IF(E293&lt;&gt;"",_xll.BDP(E293,"short_name"),"")</f>
        <v/>
      </c>
      <c r="AC293" s="19">
        <f t="shared" si="46"/>
        <v>277</v>
      </c>
      <c r="AD293" s="19" t="str">
        <f t="shared" si="41"/>
        <v/>
      </c>
      <c r="AE293" s="19" t="str">
        <f t="shared" si="42"/>
        <v/>
      </c>
      <c r="AG293" s="19" t="s">
        <v>321</v>
      </c>
      <c r="AH293" s="19" t="str">
        <f t="shared" si="43"/>
        <v>2922 JT Equity</v>
      </c>
      <c r="AI293" s="21">
        <f>IFERROR(IF($AG293&lt;&gt;"",_xll.BDP(AH293,"cur_mkt_cap")/1000000,""),"")</f>
        <v>27674.296769</v>
      </c>
      <c r="AJ293" s="22">
        <f>IFERROR((COUNTIF($AI$17:$AI293,$AI293)-1)*0.0001+$AI293,"")</f>
        <v>27674.296769</v>
      </c>
      <c r="AK293" s="22" t="str">
        <f t="shared" si="44"/>
        <v/>
      </c>
      <c r="AQ293" s="19"/>
      <c r="AR293" s="19"/>
      <c r="AT293" s="27"/>
      <c r="AU293" s="19"/>
    </row>
    <row r="294" spans="3:47">
      <c r="C294" s="7" t="str">
        <f t="shared" si="40"/>
        <v/>
      </c>
      <c r="E294" s="7" t="str">
        <f t="shared" si="45"/>
        <v/>
      </c>
      <c r="F294" s="34" t="str">
        <f>IF(E294&lt;&gt;"",_xll.BDP(E294,"short_name"),"")</f>
        <v/>
      </c>
      <c r="AC294" s="19">
        <f t="shared" si="46"/>
        <v>278</v>
      </c>
      <c r="AD294" s="19" t="str">
        <f t="shared" si="41"/>
        <v/>
      </c>
      <c r="AE294" s="19" t="str">
        <f t="shared" si="42"/>
        <v/>
      </c>
      <c r="AG294" s="19" t="s">
        <v>322</v>
      </c>
      <c r="AH294" s="19" t="str">
        <f t="shared" si="43"/>
        <v>2930 JT Equity</v>
      </c>
      <c r="AI294" s="21">
        <f>IFERROR(IF($AG294&lt;&gt;"",_xll.BDP(AH294,"cur_mkt_cap")/1000000,""),"")</f>
        <v>6982.92</v>
      </c>
      <c r="AJ294" s="22">
        <f>IFERROR((COUNTIF($AI$17:$AI294,$AI294)-1)*0.0001+$AI294,"")</f>
        <v>6982.92</v>
      </c>
      <c r="AK294" s="22" t="str">
        <f t="shared" si="44"/>
        <v/>
      </c>
      <c r="AQ294" s="19"/>
      <c r="AR294" s="19"/>
      <c r="AT294" s="27"/>
      <c r="AU294" s="19"/>
    </row>
    <row r="295" spans="3:47">
      <c r="C295" s="7" t="str">
        <f t="shared" si="40"/>
        <v/>
      </c>
      <c r="E295" s="7" t="str">
        <f t="shared" si="45"/>
        <v/>
      </c>
      <c r="F295" s="34" t="str">
        <f>IF(E295&lt;&gt;"",_xll.BDP(E295,"short_name"),"")</f>
        <v/>
      </c>
      <c r="AC295" s="19">
        <f t="shared" si="46"/>
        <v>279</v>
      </c>
      <c r="AD295" s="19" t="str">
        <f t="shared" si="41"/>
        <v/>
      </c>
      <c r="AE295" s="19" t="str">
        <f t="shared" si="42"/>
        <v/>
      </c>
      <c r="AG295" s="19" t="s">
        <v>323</v>
      </c>
      <c r="AH295" s="19" t="str">
        <f t="shared" si="43"/>
        <v>2931 JT Equity</v>
      </c>
      <c r="AI295" s="21">
        <f>IFERROR(IF($AG295&lt;&gt;"",_xll.BDP(AH295,"cur_mkt_cap")/1000000,""),"")</f>
        <v>101520.88266799999</v>
      </c>
      <c r="AJ295" s="22">
        <f>IFERROR((COUNTIF($AI$17:$AI295,$AI295)-1)*0.0001+$AI295,"")</f>
        <v>101520.88266799999</v>
      </c>
      <c r="AK295" s="22" t="str">
        <f t="shared" si="44"/>
        <v/>
      </c>
      <c r="AQ295" s="19"/>
      <c r="AR295" s="19"/>
      <c r="AT295" s="27"/>
      <c r="AU295" s="19"/>
    </row>
    <row r="296" spans="3:47">
      <c r="C296" s="7" t="str">
        <f t="shared" si="40"/>
        <v/>
      </c>
      <c r="E296" s="7" t="str">
        <f t="shared" si="45"/>
        <v/>
      </c>
      <c r="F296" s="34" t="str">
        <f>IF(E296&lt;&gt;"",_xll.BDP(E296,"short_name"),"")</f>
        <v/>
      </c>
      <c r="AC296" s="19">
        <f t="shared" si="46"/>
        <v>280</v>
      </c>
      <c r="AD296" s="19" t="str">
        <f t="shared" si="41"/>
        <v/>
      </c>
      <c r="AE296" s="19" t="str">
        <f t="shared" si="42"/>
        <v/>
      </c>
      <c r="AG296" s="19" t="s">
        <v>324</v>
      </c>
      <c r="AH296" s="19" t="str">
        <f t="shared" si="43"/>
        <v>3001 JT Equity</v>
      </c>
      <c r="AI296" s="21">
        <f>IFERROR(IF($AG296&lt;&gt;"",_xll.BDP(AH296,"cur_mkt_cap")/1000000,""),"")</f>
        <v>53033.790000000008</v>
      </c>
      <c r="AJ296" s="22">
        <f>IFERROR((COUNTIF($AI$17:$AI296,$AI296)-1)*0.0001+$AI296,"")</f>
        <v>53033.790000000008</v>
      </c>
      <c r="AK296" s="22" t="str">
        <f t="shared" si="44"/>
        <v/>
      </c>
      <c r="AQ296" s="19"/>
      <c r="AR296" s="19"/>
      <c r="AT296" s="27"/>
      <c r="AU296" s="19"/>
    </row>
    <row r="297" spans="3:47">
      <c r="C297" s="7" t="str">
        <f t="shared" si="40"/>
        <v/>
      </c>
      <c r="E297" s="7" t="str">
        <f t="shared" si="45"/>
        <v/>
      </c>
      <c r="F297" s="34" t="str">
        <f>IF(E297&lt;&gt;"",_xll.BDP(E297,"short_name"),"")</f>
        <v/>
      </c>
      <c r="AC297" s="19">
        <f t="shared" si="46"/>
        <v>281</v>
      </c>
      <c r="AD297" s="19" t="str">
        <f t="shared" si="41"/>
        <v/>
      </c>
      <c r="AE297" s="19" t="str">
        <f t="shared" si="42"/>
        <v/>
      </c>
      <c r="AG297" s="19" t="s">
        <v>325</v>
      </c>
      <c r="AH297" s="19" t="str">
        <f t="shared" si="43"/>
        <v>3002 JT Equity</v>
      </c>
      <c r="AI297" s="21">
        <f>IFERROR(IF($AG297&lt;&gt;"",_xll.BDP(AH297,"cur_mkt_cap")/1000000,""),"")</f>
        <v>88382.704465000003</v>
      </c>
      <c r="AJ297" s="22">
        <f>IFERROR((COUNTIF($AI$17:$AI297,$AI297)-1)*0.0001+$AI297,"")</f>
        <v>88382.704465000003</v>
      </c>
      <c r="AK297" s="22" t="str">
        <f t="shared" si="44"/>
        <v/>
      </c>
      <c r="AQ297" s="19"/>
      <c r="AR297" s="19"/>
      <c r="AT297" s="27"/>
      <c r="AU297" s="19"/>
    </row>
    <row r="298" spans="3:47">
      <c r="C298" s="7" t="str">
        <f t="shared" si="40"/>
        <v/>
      </c>
      <c r="E298" s="7" t="str">
        <f t="shared" si="45"/>
        <v/>
      </c>
      <c r="F298" s="34" t="str">
        <f>IF(E298&lt;&gt;"",_xll.BDP(E298,"short_name"),"")</f>
        <v/>
      </c>
      <c r="AC298" s="19">
        <f t="shared" si="46"/>
        <v>282</v>
      </c>
      <c r="AD298" s="19" t="str">
        <f t="shared" si="41"/>
        <v/>
      </c>
      <c r="AE298" s="19" t="str">
        <f t="shared" si="42"/>
        <v/>
      </c>
      <c r="AG298" s="19" t="s">
        <v>326</v>
      </c>
      <c r="AH298" s="19" t="str">
        <f t="shared" si="43"/>
        <v>3003 JT Equity</v>
      </c>
      <c r="AI298" s="21">
        <f>IFERROR(IF($AG298&lt;&gt;"",_xll.BDP(AH298,"cur_mkt_cap")/1000000,""),"")</f>
        <v>720587.59517700004</v>
      </c>
      <c r="AJ298" s="22">
        <f>IFERROR((COUNTIF($AI$17:$AI298,$AI298)-1)*0.0001+$AI298,"")</f>
        <v>720587.59517700004</v>
      </c>
      <c r="AK298" s="22" t="str">
        <f t="shared" si="44"/>
        <v/>
      </c>
      <c r="AQ298" s="19"/>
      <c r="AR298" s="19"/>
      <c r="AT298" s="27"/>
      <c r="AU298" s="19"/>
    </row>
    <row r="299" spans="3:47">
      <c r="C299" s="7" t="str">
        <f t="shared" si="40"/>
        <v/>
      </c>
      <c r="E299" s="7" t="str">
        <f t="shared" si="45"/>
        <v/>
      </c>
      <c r="F299" s="34" t="str">
        <f>IF(E299&lt;&gt;"",_xll.BDP(E299,"short_name"),"")</f>
        <v/>
      </c>
      <c r="AC299" s="19">
        <f t="shared" si="46"/>
        <v>283</v>
      </c>
      <c r="AD299" s="19" t="str">
        <f t="shared" si="41"/>
        <v/>
      </c>
      <c r="AE299" s="19" t="str">
        <f t="shared" si="42"/>
        <v/>
      </c>
      <c r="AG299" s="19" t="s">
        <v>327</v>
      </c>
      <c r="AH299" s="19" t="str">
        <f t="shared" si="43"/>
        <v>3004 JT Equity</v>
      </c>
      <c r="AI299" s="21">
        <f>IFERROR(IF($AG299&lt;&gt;"",_xll.BDP(AH299,"cur_mkt_cap")/1000000,""),"")</f>
        <v>7088.4000000000005</v>
      </c>
      <c r="AJ299" s="22">
        <f>IFERROR((COUNTIF($AI$17:$AI299,$AI299)-1)*0.0001+$AI299,"")</f>
        <v>7088.4000000000005</v>
      </c>
      <c r="AK299" s="22" t="str">
        <f t="shared" si="44"/>
        <v/>
      </c>
      <c r="AQ299" s="19"/>
      <c r="AR299" s="19"/>
      <c r="AT299" s="27"/>
      <c r="AU299" s="19"/>
    </row>
    <row r="300" spans="3:47">
      <c r="C300" s="7" t="str">
        <f t="shared" si="40"/>
        <v/>
      </c>
      <c r="E300" s="7" t="str">
        <f t="shared" si="45"/>
        <v/>
      </c>
      <c r="F300" s="34" t="str">
        <f>IF(E300&lt;&gt;"",_xll.BDP(E300,"short_name"),"")</f>
        <v/>
      </c>
      <c r="AC300" s="19">
        <f t="shared" si="46"/>
        <v>284</v>
      </c>
      <c r="AD300" s="19" t="str">
        <f t="shared" si="41"/>
        <v/>
      </c>
      <c r="AE300" s="19" t="str">
        <f t="shared" si="42"/>
        <v/>
      </c>
      <c r="AG300" s="19" t="s">
        <v>328</v>
      </c>
      <c r="AH300" s="19" t="str">
        <f t="shared" si="43"/>
        <v>3022 JT Equity</v>
      </c>
      <c r="AI300" s="21">
        <f>IFERROR(IF($AG300&lt;&gt;"",_xll.BDP(AH300,"cur_mkt_cap")/1000000,""),"")</f>
        <v>4564.7640000000001</v>
      </c>
      <c r="AJ300" s="22">
        <f>IFERROR((COUNTIF($AI$17:$AI300,$AI300)-1)*0.0001+$AI300,"")</f>
        <v>4564.7640000000001</v>
      </c>
      <c r="AK300" s="22" t="str">
        <f t="shared" si="44"/>
        <v/>
      </c>
      <c r="AQ300" s="19"/>
      <c r="AR300" s="19"/>
      <c r="AT300" s="27"/>
      <c r="AU300" s="19"/>
    </row>
    <row r="301" spans="3:47">
      <c r="C301" s="7" t="str">
        <f t="shared" si="40"/>
        <v/>
      </c>
      <c r="E301" s="7" t="str">
        <f t="shared" si="45"/>
        <v/>
      </c>
      <c r="F301" s="34" t="str">
        <f>IF(E301&lt;&gt;"",_xll.BDP(E301,"short_name"),"")</f>
        <v/>
      </c>
      <c r="AC301" s="19">
        <f t="shared" si="46"/>
        <v>285</v>
      </c>
      <c r="AD301" s="19" t="str">
        <f t="shared" si="41"/>
        <v/>
      </c>
      <c r="AE301" s="19" t="str">
        <f t="shared" si="42"/>
        <v/>
      </c>
      <c r="AG301" s="19" t="s">
        <v>329</v>
      </c>
      <c r="AH301" s="19" t="str">
        <f t="shared" si="43"/>
        <v>3023 JT Equity</v>
      </c>
      <c r="AI301" s="21">
        <f>IFERROR(IF($AG301&lt;&gt;"",_xll.BDP(AH301,"cur_mkt_cap")/1000000,""),"")</f>
        <v>8531.2000000000007</v>
      </c>
      <c r="AJ301" s="22">
        <f>IFERROR((COUNTIF($AI$17:$AI301,$AI301)-1)*0.0001+$AI301,"")</f>
        <v>8531.2000000000007</v>
      </c>
      <c r="AK301" s="22" t="str">
        <f t="shared" si="44"/>
        <v/>
      </c>
      <c r="AQ301" s="19"/>
      <c r="AR301" s="19"/>
      <c r="AT301" s="27"/>
      <c r="AU301" s="19"/>
    </row>
    <row r="302" spans="3:47">
      <c r="C302" s="7" t="str">
        <f t="shared" si="40"/>
        <v/>
      </c>
      <c r="E302" s="7" t="str">
        <f t="shared" si="45"/>
        <v/>
      </c>
      <c r="F302" s="34" t="str">
        <f>IF(E302&lt;&gt;"",_xll.BDP(E302,"short_name"),"")</f>
        <v/>
      </c>
      <c r="AC302" s="19">
        <f t="shared" si="46"/>
        <v>286</v>
      </c>
      <c r="AD302" s="19" t="str">
        <f t="shared" si="41"/>
        <v/>
      </c>
      <c r="AE302" s="19" t="str">
        <f t="shared" si="42"/>
        <v/>
      </c>
      <c r="AG302" s="19" t="s">
        <v>330</v>
      </c>
      <c r="AH302" s="19" t="str">
        <f t="shared" si="43"/>
        <v>3028 JT Equity</v>
      </c>
      <c r="AI302" s="21">
        <f>IFERROR(IF($AG302&lt;&gt;"",_xll.BDP(AH302,"cur_mkt_cap")/1000000,""),"")</f>
        <v>79073.063999999998</v>
      </c>
      <c r="AJ302" s="22">
        <f>IFERROR((COUNTIF($AI$17:$AI302,$AI302)-1)*0.0001+$AI302,"")</f>
        <v>79073.063999999998</v>
      </c>
      <c r="AK302" s="22" t="str">
        <f t="shared" si="44"/>
        <v/>
      </c>
      <c r="AQ302" s="19"/>
      <c r="AR302" s="19"/>
      <c r="AT302" s="27"/>
      <c r="AU302" s="19"/>
    </row>
    <row r="303" spans="3:47">
      <c r="C303" s="7" t="str">
        <f t="shared" si="40"/>
        <v/>
      </c>
      <c r="E303" s="7" t="str">
        <f t="shared" si="45"/>
        <v/>
      </c>
      <c r="F303" s="34" t="str">
        <f>IF(E303&lt;&gt;"",_xll.BDP(E303,"short_name"),"")</f>
        <v/>
      </c>
      <c r="AC303" s="19">
        <f t="shared" si="46"/>
        <v>287</v>
      </c>
      <c r="AD303" s="19" t="str">
        <f t="shared" si="41"/>
        <v/>
      </c>
      <c r="AE303" s="19" t="str">
        <f t="shared" si="42"/>
        <v/>
      </c>
      <c r="AG303" s="19" t="s">
        <v>331</v>
      </c>
      <c r="AH303" s="19" t="str">
        <f t="shared" si="43"/>
        <v>3031 JT Equity</v>
      </c>
      <c r="AI303" s="21">
        <f>IFERROR(IF($AG303&lt;&gt;"",_xll.BDP(AH303,"cur_mkt_cap")/1000000,""),"")</f>
        <v>9177.1677</v>
      </c>
      <c r="AJ303" s="22">
        <f>IFERROR((COUNTIF($AI$17:$AI303,$AI303)-1)*0.0001+$AI303,"")</f>
        <v>9177.1677</v>
      </c>
      <c r="AK303" s="22" t="str">
        <f t="shared" si="44"/>
        <v/>
      </c>
      <c r="AQ303" s="19"/>
      <c r="AR303" s="19"/>
      <c r="AT303" s="27"/>
      <c r="AU303" s="19"/>
    </row>
    <row r="304" spans="3:47">
      <c r="C304" s="7" t="str">
        <f t="shared" si="40"/>
        <v/>
      </c>
      <c r="E304" s="7" t="str">
        <f t="shared" si="45"/>
        <v/>
      </c>
      <c r="F304" s="34" t="str">
        <f>IF(E304&lt;&gt;"",_xll.BDP(E304,"short_name"),"")</f>
        <v/>
      </c>
      <c r="AC304" s="19">
        <f t="shared" si="46"/>
        <v>288</v>
      </c>
      <c r="AD304" s="19" t="str">
        <f t="shared" si="41"/>
        <v/>
      </c>
      <c r="AE304" s="19" t="str">
        <f t="shared" si="42"/>
        <v/>
      </c>
      <c r="AG304" s="19" t="s">
        <v>332</v>
      </c>
      <c r="AH304" s="19" t="str">
        <f t="shared" si="43"/>
        <v>3034 JT Equity</v>
      </c>
      <c r="AI304" s="21">
        <f>IFERROR(IF($AG304&lt;&gt;"",_xll.BDP(AH304,"cur_mkt_cap")/1000000,""),"")</f>
        <v>54377.623500000002</v>
      </c>
      <c r="AJ304" s="22">
        <f>IFERROR((COUNTIF($AI$17:$AI304,$AI304)-1)*0.0001+$AI304,"")</f>
        <v>54377.623500000002</v>
      </c>
      <c r="AK304" s="22" t="str">
        <f t="shared" si="44"/>
        <v/>
      </c>
      <c r="AQ304" s="19"/>
      <c r="AR304" s="19"/>
      <c r="AT304" s="27"/>
      <c r="AU304" s="19"/>
    </row>
    <row r="305" spans="3:47">
      <c r="C305" s="7" t="str">
        <f t="shared" si="40"/>
        <v/>
      </c>
      <c r="E305" s="7" t="str">
        <f t="shared" si="45"/>
        <v/>
      </c>
      <c r="F305" s="34" t="str">
        <f>IF(E305&lt;&gt;"",_xll.BDP(E305,"short_name"),"")</f>
        <v/>
      </c>
      <c r="AC305" s="19">
        <f t="shared" si="46"/>
        <v>289</v>
      </c>
      <c r="AD305" s="19" t="str">
        <f t="shared" si="41"/>
        <v/>
      </c>
      <c r="AE305" s="19" t="str">
        <f t="shared" si="42"/>
        <v/>
      </c>
      <c r="AG305" s="19" t="s">
        <v>333</v>
      </c>
      <c r="AH305" s="19" t="str">
        <f t="shared" si="43"/>
        <v>3036 JT Equity</v>
      </c>
      <c r="AI305" s="21">
        <f>IFERROR(IF($AG305&lt;&gt;"",_xll.BDP(AH305,"cur_mkt_cap")/1000000,""),"")</f>
        <v>22811.759999999998</v>
      </c>
      <c r="AJ305" s="22">
        <f>IFERROR((COUNTIF($AI$17:$AI305,$AI305)-1)*0.0001+$AI305,"")</f>
        <v>22811.759999999998</v>
      </c>
      <c r="AK305" s="22" t="str">
        <f t="shared" si="44"/>
        <v/>
      </c>
      <c r="AQ305" s="19"/>
      <c r="AR305" s="19"/>
      <c r="AT305" s="27"/>
      <c r="AU305" s="19"/>
    </row>
    <row r="306" spans="3:47">
      <c r="C306" s="7" t="str">
        <f t="shared" si="40"/>
        <v/>
      </c>
      <c r="E306" s="7" t="str">
        <f t="shared" si="45"/>
        <v/>
      </c>
      <c r="F306" s="34" t="str">
        <f>IF(E306&lt;&gt;"",_xll.BDP(E306,"short_name"),"")</f>
        <v/>
      </c>
      <c r="AC306" s="19">
        <f t="shared" si="46"/>
        <v>290</v>
      </c>
      <c r="AD306" s="19" t="str">
        <f t="shared" si="41"/>
        <v/>
      </c>
      <c r="AE306" s="19" t="str">
        <f t="shared" si="42"/>
        <v/>
      </c>
      <c r="AG306" s="19" t="s">
        <v>334</v>
      </c>
      <c r="AH306" s="19" t="str">
        <f t="shared" si="43"/>
        <v>3038 JT Equity</v>
      </c>
      <c r="AI306" s="21">
        <f>IFERROR(IF($AG306&lt;&gt;"",_xll.BDP(AH306,"cur_mkt_cap")/1000000,""),"")</f>
        <v>128592.00000000001</v>
      </c>
      <c r="AJ306" s="22">
        <f>IFERROR((COUNTIF($AI$17:$AI306,$AI306)-1)*0.0001+$AI306,"")</f>
        <v>128592.00000000001</v>
      </c>
      <c r="AK306" s="22" t="str">
        <f t="shared" si="44"/>
        <v/>
      </c>
      <c r="AQ306" s="19"/>
      <c r="AR306" s="19"/>
      <c r="AT306" s="27"/>
      <c r="AU306" s="19"/>
    </row>
    <row r="307" spans="3:47">
      <c r="C307" s="7" t="str">
        <f t="shared" si="40"/>
        <v/>
      </c>
      <c r="E307" s="7" t="str">
        <f t="shared" si="45"/>
        <v/>
      </c>
      <c r="F307" s="34" t="str">
        <f>IF(E307&lt;&gt;"",_xll.BDP(E307,"short_name"),"")</f>
        <v/>
      </c>
      <c r="AC307" s="19">
        <f t="shared" si="46"/>
        <v>291</v>
      </c>
      <c r="AD307" s="19" t="str">
        <f t="shared" si="41"/>
        <v/>
      </c>
      <c r="AE307" s="19" t="str">
        <f t="shared" si="42"/>
        <v/>
      </c>
      <c r="AG307" s="19" t="s">
        <v>335</v>
      </c>
      <c r="AH307" s="19" t="str">
        <f t="shared" si="43"/>
        <v>3046 JT Equity</v>
      </c>
      <c r="AI307" s="21">
        <f>IFERROR(IF($AG307&lt;&gt;"",_xll.BDP(AH307,"cur_mkt_cap")/1000000,""),"")</f>
        <v>141482</v>
      </c>
      <c r="AJ307" s="22">
        <f>IFERROR((COUNTIF($AI$17:$AI307,$AI307)-1)*0.0001+$AI307,"")</f>
        <v>141482</v>
      </c>
      <c r="AK307" s="22" t="str">
        <f t="shared" si="44"/>
        <v/>
      </c>
      <c r="AQ307" s="19"/>
      <c r="AR307" s="19"/>
      <c r="AT307" s="27"/>
      <c r="AU307" s="19"/>
    </row>
    <row r="308" spans="3:47">
      <c r="C308" s="7" t="str">
        <f t="shared" si="40"/>
        <v/>
      </c>
      <c r="E308" s="7" t="str">
        <f t="shared" si="45"/>
        <v/>
      </c>
      <c r="F308" s="34" t="str">
        <f>IF(E308&lt;&gt;"",_xll.BDP(E308,"short_name"),"")</f>
        <v/>
      </c>
      <c r="AC308" s="19">
        <f t="shared" si="46"/>
        <v>292</v>
      </c>
      <c r="AD308" s="19" t="str">
        <f t="shared" si="41"/>
        <v/>
      </c>
      <c r="AE308" s="19" t="str">
        <f t="shared" si="42"/>
        <v/>
      </c>
      <c r="AG308" s="19" t="s">
        <v>336</v>
      </c>
      <c r="AH308" s="19" t="str">
        <f t="shared" si="43"/>
        <v>3048 JT Equity</v>
      </c>
      <c r="AI308" s="21">
        <f>IFERROR(IF($AG308&lt;&gt;"",_xll.BDP(AH308,"cur_mkt_cap")/1000000,""),"")</f>
        <v>194522.36349000002</v>
      </c>
      <c r="AJ308" s="22">
        <f>IFERROR((COUNTIF($AI$17:$AI308,$AI308)-1)*0.0001+$AI308,"")</f>
        <v>194522.36349000002</v>
      </c>
      <c r="AK308" s="22" t="str">
        <f t="shared" si="44"/>
        <v/>
      </c>
      <c r="AQ308" s="19"/>
      <c r="AR308" s="19"/>
      <c r="AT308" s="27"/>
      <c r="AU308" s="19"/>
    </row>
    <row r="309" spans="3:47">
      <c r="C309" s="7" t="str">
        <f t="shared" si="40"/>
        <v/>
      </c>
      <c r="E309" s="7" t="str">
        <f t="shared" si="45"/>
        <v/>
      </c>
      <c r="F309" s="34" t="str">
        <f>IF(E309&lt;&gt;"",_xll.BDP(E309,"short_name"),"")</f>
        <v/>
      </c>
      <c r="AC309" s="19">
        <f t="shared" si="46"/>
        <v>293</v>
      </c>
      <c r="AD309" s="19" t="str">
        <f t="shared" si="41"/>
        <v/>
      </c>
      <c r="AE309" s="19" t="str">
        <f t="shared" si="42"/>
        <v/>
      </c>
      <c r="AG309" s="19" t="s">
        <v>337</v>
      </c>
      <c r="AH309" s="19" t="str">
        <f t="shared" si="43"/>
        <v>3050 JT Equity</v>
      </c>
      <c r="AI309" s="21">
        <f>IFERROR(IF($AG309&lt;&gt;"",_xll.BDP(AH309,"cur_mkt_cap")/1000000,""),"")</f>
        <v>142313.536008</v>
      </c>
      <c r="AJ309" s="22">
        <f>IFERROR((COUNTIF($AI$17:$AI309,$AI309)-1)*0.0001+$AI309,"")</f>
        <v>142313.536008</v>
      </c>
      <c r="AK309" s="22" t="str">
        <f t="shared" si="44"/>
        <v/>
      </c>
      <c r="AQ309" s="19"/>
      <c r="AR309" s="19"/>
      <c r="AT309" s="27"/>
      <c r="AU309" s="19"/>
    </row>
    <row r="310" spans="3:47">
      <c r="C310" s="7" t="str">
        <f t="shared" si="40"/>
        <v/>
      </c>
      <c r="E310" s="7" t="str">
        <f t="shared" si="45"/>
        <v/>
      </c>
      <c r="F310" s="34" t="str">
        <f>IF(E310&lt;&gt;"",_xll.BDP(E310,"short_name"),"")</f>
        <v/>
      </c>
      <c r="AC310" s="19">
        <f t="shared" si="46"/>
        <v>294</v>
      </c>
      <c r="AD310" s="19" t="str">
        <f t="shared" si="41"/>
        <v/>
      </c>
      <c r="AE310" s="19" t="str">
        <f t="shared" si="42"/>
        <v/>
      </c>
      <c r="AG310" s="19" t="s">
        <v>338</v>
      </c>
      <c r="AH310" s="19" t="str">
        <f t="shared" si="43"/>
        <v>3064 JT Equity</v>
      </c>
      <c r="AI310" s="21">
        <f>IFERROR(IF($AG310&lt;&gt;"",_xll.BDP(AH310,"cur_mkt_cap")/1000000,""),"")</f>
        <v>405049.89600000001</v>
      </c>
      <c r="AJ310" s="22">
        <f>IFERROR((COUNTIF($AI$17:$AI310,$AI310)-1)*0.0001+$AI310,"")</f>
        <v>405049.89600000001</v>
      </c>
      <c r="AK310" s="22" t="str">
        <f t="shared" si="44"/>
        <v/>
      </c>
      <c r="AQ310" s="19"/>
      <c r="AR310" s="19"/>
      <c r="AT310" s="27"/>
      <c r="AU310" s="19"/>
    </row>
    <row r="311" spans="3:47">
      <c r="C311" s="7" t="str">
        <f t="shared" si="40"/>
        <v/>
      </c>
      <c r="E311" s="7" t="str">
        <f t="shared" si="45"/>
        <v/>
      </c>
      <c r="F311" s="34" t="str">
        <f>IF(E311&lt;&gt;"",_xll.BDP(E311,"short_name"),"")</f>
        <v/>
      </c>
      <c r="AC311" s="19">
        <f t="shared" si="46"/>
        <v>295</v>
      </c>
      <c r="AD311" s="19" t="str">
        <f t="shared" si="41"/>
        <v/>
      </c>
      <c r="AE311" s="19" t="str">
        <f t="shared" si="42"/>
        <v/>
      </c>
      <c r="AG311" s="19" t="s">
        <v>339</v>
      </c>
      <c r="AH311" s="19" t="str">
        <f t="shared" si="43"/>
        <v>3067 JT Equity</v>
      </c>
      <c r="AI311" s="21">
        <f>IFERROR(IF($AG311&lt;&gt;"",_xll.BDP(AH311,"cur_mkt_cap")/1000000,""),"")</f>
        <v>5128.4025000000001</v>
      </c>
      <c r="AJ311" s="22">
        <f>IFERROR((COUNTIF($AI$17:$AI311,$AI311)-1)*0.0001+$AI311,"")</f>
        <v>5128.4025000000001</v>
      </c>
      <c r="AK311" s="22" t="str">
        <f t="shared" si="44"/>
        <v/>
      </c>
      <c r="AQ311" s="19"/>
      <c r="AR311" s="19"/>
      <c r="AT311" s="27"/>
      <c r="AU311" s="19"/>
    </row>
    <row r="312" spans="3:47">
      <c r="C312" s="7" t="str">
        <f t="shared" si="40"/>
        <v/>
      </c>
      <c r="E312" s="7" t="str">
        <f t="shared" si="45"/>
        <v/>
      </c>
      <c r="F312" s="34" t="str">
        <f>IF(E312&lt;&gt;"",_xll.BDP(E312,"short_name"),"")</f>
        <v/>
      </c>
      <c r="AC312" s="19">
        <f t="shared" si="46"/>
        <v>296</v>
      </c>
      <c r="AD312" s="19" t="str">
        <f t="shared" si="41"/>
        <v/>
      </c>
      <c r="AE312" s="19" t="str">
        <f t="shared" si="42"/>
        <v/>
      </c>
      <c r="AG312" s="19" t="s">
        <v>340</v>
      </c>
      <c r="AH312" s="19" t="str">
        <f t="shared" si="43"/>
        <v>3073 JT Equity</v>
      </c>
      <c r="AI312" s="21">
        <f>IFERROR(IF($AG312&lt;&gt;"",_xll.BDP(AH312,"cur_mkt_cap")/1000000,""),"")</f>
        <v>13715.963699999998</v>
      </c>
      <c r="AJ312" s="22">
        <f>IFERROR((COUNTIF($AI$17:$AI312,$AI312)-1)*0.0001+$AI312,"")</f>
        <v>13715.963699999998</v>
      </c>
      <c r="AK312" s="22" t="str">
        <f t="shared" si="44"/>
        <v/>
      </c>
      <c r="AQ312" s="19"/>
      <c r="AR312" s="19"/>
      <c r="AT312" s="27"/>
      <c r="AU312" s="19"/>
    </row>
    <row r="313" spans="3:47">
      <c r="C313" s="7" t="str">
        <f t="shared" si="40"/>
        <v/>
      </c>
      <c r="E313" s="7" t="str">
        <f t="shared" si="45"/>
        <v/>
      </c>
      <c r="F313" s="34" t="str">
        <f>IF(E313&lt;&gt;"",_xll.BDP(E313,"short_name"),"")</f>
        <v/>
      </c>
      <c r="AC313" s="19">
        <f t="shared" si="46"/>
        <v>297</v>
      </c>
      <c r="AD313" s="19" t="str">
        <f t="shared" si="41"/>
        <v/>
      </c>
      <c r="AE313" s="19" t="str">
        <f t="shared" si="42"/>
        <v/>
      </c>
      <c r="AG313" s="19" t="s">
        <v>341</v>
      </c>
      <c r="AH313" s="19" t="str">
        <f t="shared" si="43"/>
        <v>3076 JT Equity</v>
      </c>
      <c r="AI313" s="21">
        <f>IFERROR(IF($AG313&lt;&gt;"",_xll.BDP(AH313,"cur_mkt_cap")/1000000,""),"")</f>
        <v>124329.13077</v>
      </c>
      <c r="AJ313" s="22">
        <f>IFERROR((COUNTIF($AI$17:$AI313,$AI313)-1)*0.0001+$AI313,"")</f>
        <v>124329.13077</v>
      </c>
      <c r="AK313" s="22" t="str">
        <f t="shared" si="44"/>
        <v/>
      </c>
      <c r="AQ313" s="19"/>
      <c r="AR313" s="19"/>
      <c r="AT313" s="27"/>
      <c r="AU313" s="19"/>
    </row>
    <row r="314" spans="3:47">
      <c r="C314" s="7" t="str">
        <f t="shared" si="40"/>
        <v/>
      </c>
      <c r="E314" s="7" t="str">
        <f t="shared" si="45"/>
        <v/>
      </c>
      <c r="F314" s="34" t="str">
        <f>IF(E314&lt;&gt;"",_xll.BDP(E314,"short_name"),"")</f>
        <v/>
      </c>
      <c r="AC314" s="19">
        <f t="shared" si="46"/>
        <v>298</v>
      </c>
      <c r="AD314" s="19" t="str">
        <f t="shared" si="41"/>
        <v/>
      </c>
      <c r="AE314" s="19" t="str">
        <f t="shared" si="42"/>
        <v/>
      </c>
      <c r="AG314" s="19" t="s">
        <v>342</v>
      </c>
      <c r="AH314" s="19" t="str">
        <f t="shared" si="43"/>
        <v>3079 JT Equity</v>
      </c>
      <c r="AI314" s="21">
        <f>IFERROR(IF($AG314&lt;&gt;"",_xll.BDP(AH314,"cur_mkt_cap")/1000000,""),"")</f>
        <v>14145.119999999999</v>
      </c>
      <c r="AJ314" s="22">
        <f>IFERROR((COUNTIF($AI$17:$AI314,$AI314)-1)*0.0001+$AI314,"")</f>
        <v>14145.119999999999</v>
      </c>
      <c r="AK314" s="22" t="str">
        <f t="shared" si="44"/>
        <v/>
      </c>
      <c r="AQ314" s="19"/>
      <c r="AR314" s="19"/>
      <c r="AT314" s="27"/>
      <c r="AU314" s="19"/>
    </row>
    <row r="315" spans="3:47">
      <c r="C315" s="7" t="str">
        <f t="shared" si="40"/>
        <v/>
      </c>
      <c r="E315" s="7" t="str">
        <f t="shared" si="45"/>
        <v/>
      </c>
      <c r="F315" s="34" t="str">
        <f>IF(E315&lt;&gt;"",_xll.BDP(E315,"short_name"),"")</f>
        <v/>
      </c>
      <c r="AC315" s="19">
        <f t="shared" si="46"/>
        <v>299</v>
      </c>
      <c r="AD315" s="19" t="str">
        <f t="shared" si="41"/>
        <v/>
      </c>
      <c r="AE315" s="19" t="str">
        <f t="shared" si="42"/>
        <v/>
      </c>
      <c r="AG315" s="19" t="s">
        <v>343</v>
      </c>
      <c r="AH315" s="19" t="str">
        <f t="shared" si="43"/>
        <v>3082 JT Equity</v>
      </c>
      <c r="AI315" s="21">
        <f>IFERROR(IF($AG315&lt;&gt;"",_xll.BDP(AH315,"cur_mkt_cap")/1000000,""),"")</f>
        <v>7005.4656000000004</v>
      </c>
      <c r="AJ315" s="22">
        <f>IFERROR((COUNTIF($AI$17:$AI315,$AI315)-1)*0.0001+$AI315,"")</f>
        <v>7005.4656000000004</v>
      </c>
      <c r="AK315" s="22" t="str">
        <f t="shared" si="44"/>
        <v/>
      </c>
      <c r="AQ315" s="19"/>
      <c r="AR315" s="19"/>
      <c r="AT315" s="27"/>
      <c r="AU315" s="19"/>
    </row>
    <row r="316" spans="3:47">
      <c r="C316" s="7" t="str">
        <f t="shared" si="40"/>
        <v/>
      </c>
      <c r="E316" s="7" t="str">
        <f t="shared" si="45"/>
        <v/>
      </c>
      <c r="F316" s="34" t="str">
        <f>IF(E316&lt;&gt;"",_xll.BDP(E316,"short_name"),"")</f>
        <v/>
      </c>
      <c r="AC316" s="19">
        <f t="shared" si="46"/>
        <v>300</v>
      </c>
      <c r="AD316" s="19" t="str">
        <f t="shared" si="41"/>
        <v/>
      </c>
      <c r="AE316" s="19" t="str">
        <f t="shared" si="42"/>
        <v/>
      </c>
      <c r="AG316" s="19" t="s">
        <v>344</v>
      </c>
      <c r="AH316" s="19" t="str">
        <f t="shared" si="43"/>
        <v>3085 JT Equity</v>
      </c>
      <c r="AI316" s="21">
        <f>IFERROR(IF($AG316&lt;&gt;"",_xll.BDP(AH316,"cur_mkt_cap")/1000000,""),"")</f>
        <v>52788.119999999995</v>
      </c>
      <c r="AJ316" s="22">
        <f>IFERROR((COUNTIF($AI$17:$AI316,$AI316)-1)*0.0001+$AI316,"")</f>
        <v>52788.119999999995</v>
      </c>
      <c r="AK316" s="22" t="str">
        <f t="shared" si="44"/>
        <v/>
      </c>
      <c r="AQ316" s="19"/>
      <c r="AR316" s="19"/>
      <c r="AT316" s="27"/>
      <c r="AU316" s="19"/>
    </row>
    <row r="317" spans="3:47">
      <c r="C317" s="7" t="str">
        <f t="shared" si="40"/>
        <v/>
      </c>
      <c r="E317" s="7" t="str">
        <f t="shared" si="45"/>
        <v/>
      </c>
      <c r="F317" s="34" t="str">
        <f>IF(E317&lt;&gt;"",_xll.BDP(E317,"short_name"),"")</f>
        <v/>
      </c>
      <c r="AC317" s="19">
        <f t="shared" si="46"/>
        <v>301</v>
      </c>
      <c r="AD317" s="19" t="str">
        <f t="shared" si="41"/>
        <v/>
      </c>
      <c r="AE317" s="19" t="str">
        <f t="shared" si="42"/>
        <v/>
      </c>
      <c r="AG317" s="19" t="s">
        <v>345</v>
      </c>
      <c r="AH317" s="19" t="str">
        <f t="shared" si="43"/>
        <v>3086 JT Equity</v>
      </c>
      <c r="AI317" s="21">
        <f>IFERROR(IF($AG317&lt;&gt;"",_xll.BDP(AH317,"cur_mkt_cap")/1000000,""),"")</f>
        <v>451780.79134</v>
      </c>
      <c r="AJ317" s="22">
        <f>IFERROR((COUNTIF($AI$17:$AI317,$AI317)-1)*0.0001+$AI317,"")</f>
        <v>451780.79134</v>
      </c>
      <c r="AK317" s="22" t="str">
        <f t="shared" si="44"/>
        <v/>
      </c>
      <c r="AQ317" s="19"/>
      <c r="AR317" s="19"/>
      <c r="AT317" s="27"/>
      <c r="AU317" s="19"/>
    </row>
    <row r="318" spans="3:47">
      <c r="C318" s="7" t="str">
        <f t="shared" si="40"/>
        <v/>
      </c>
      <c r="E318" s="7" t="str">
        <f t="shared" si="45"/>
        <v/>
      </c>
      <c r="F318" s="34" t="str">
        <f>IF(E318&lt;&gt;"",_xll.BDP(E318,"short_name"),"")</f>
        <v/>
      </c>
      <c r="AC318" s="19">
        <f t="shared" si="46"/>
        <v>302</v>
      </c>
      <c r="AD318" s="19" t="str">
        <f t="shared" si="41"/>
        <v/>
      </c>
      <c r="AE318" s="19" t="str">
        <f t="shared" si="42"/>
        <v/>
      </c>
      <c r="AG318" s="19" t="s">
        <v>346</v>
      </c>
      <c r="AH318" s="19" t="str">
        <f t="shared" si="43"/>
        <v>3087 JT Equity</v>
      </c>
      <c r="AI318" s="21">
        <f>IFERROR(IF($AG318&lt;&gt;"",_xll.BDP(AH318,"cur_mkt_cap")/1000000,""),"")</f>
        <v>112556.108464</v>
      </c>
      <c r="AJ318" s="22">
        <f>IFERROR((COUNTIF($AI$17:$AI318,$AI318)-1)*0.0001+$AI318,"")</f>
        <v>112556.108464</v>
      </c>
      <c r="AK318" s="22" t="str">
        <f t="shared" si="44"/>
        <v/>
      </c>
      <c r="AQ318" s="19"/>
      <c r="AR318" s="19"/>
      <c r="AT318" s="27"/>
      <c r="AU318" s="19"/>
    </row>
    <row r="319" spans="3:47">
      <c r="C319" s="7" t="str">
        <f t="shared" si="40"/>
        <v/>
      </c>
      <c r="E319" s="7" t="str">
        <f t="shared" si="45"/>
        <v/>
      </c>
      <c r="F319" s="34" t="str">
        <f>IF(E319&lt;&gt;"",_xll.BDP(E319,"short_name"),"")</f>
        <v/>
      </c>
      <c r="AC319" s="19">
        <f t="shared" si="46"/>
        <v>303</v>
      </c>
      <c r="AD319" s="19" t="str">
        <f t="shared" si="41"/>
        <v/>
      </c>
      <c r="AE319" s="19" t="str">
        <f t="shared" si="42"/>
        <v/>
      </c>
      <c r="AG319" s="19" t="s">
        <v>347</v>
      </c>
      <c r="AH319" s="19" t="str">
        <f t="shared" si="43"/>
        <v>3088 JT Equity</v>
      </c>
      <c r="AI319" s="21">
        <f>IFERROR(IF($AG319&lt;&gt;"",_xll.BDP(AH319,"cur_mkt_cap")/1000000,""),"")</f>
        <v>283561.39533000003</v>
      </c>
      <c r="AJ319" s="22">
        <f>IFERROR((COUNTIF($AI$17:$AI319,$AI319)-1)*0.0001+$AI319,"")</f>
        <v>283561.39533000003</v>
      </c>
      <c r="AK319" s="22" t="str">
        <f t="shared" si="44"/>
        <v/>
      </c>
      <c r="AQ319" s="19"/>
      <c r="AR319" s="19"/>
      <c r="AT319" s="27"/>
      <c r="AU319" s="19"/>
    </row>
    <row r="320" spans="3:47">
      <c r="C320" s="7" t="str">
        <f t="shared" si="40"/>
        <v/>
      </c>
      <c r="E320" s="7" t="str">
        <f t="shared" si="45"/>
        <v/>
      </c>
      <c r="F320" s="34" t="str">
        <f>IF(E320&lt;&gt;"",_xll.BDP(E320,"short_name"),"")</f>
        <v/>
      </c>
      <c r="AC320" s="19">
        <f t="shared" si="46"/>
        <v>304</v>
      </c>
      <c r="AD320" s="19" t="str">
        <f t="shared" si="41"/>
        <v/>
      </c>
      <c r="AE320" s="19" t="str">
        <f t="shared" si="42"/>
        <v/>
      </c>
      <c r="AG320" s="19" t="s">
        <v>348</v>
      </c>
      <c r="AH320" s="19" t="str">
        <f t="shared" si="43"/>
        <v>3091 JT Equity</v>
      </c>
      <c r="AI320" s="21">
        <f>IFERROR(IF($AG320&lt;&gt;"",_xll.BDP(AH320,"cur_mkt_cap")/1000000,""),"")</f>
        <v>41881.753199999999</v>
      </c>
      <c r="AJ320" s="22">
        <f>IFERROR((COUNTIF($AI$17:$AI320,$AI320)-1)*0.0001+$AI320,"")</f>
        <v>41881.753199999999</v>
      </c>
      <c r="AK320" s="22" t="str">
        <f t="shared" si="44"/>
        <v/>
      </c>
      <c r="AQ320" s="19"/>
      <c r="AR320" s="19"/>
      <c r="AT320" s="27"/>
      <c r="AU320" s="19"/>
    </row>
    <row r="321" spans="3:47">
      <c r="C321" s="7" t="str">
        <f t="shared" si="40"/>
        <v/>
      </c>
      <c r="E321" s="7" t="str">
        <f t="shared" si="45"/>
        <v/>
      </c>
      <c r="F321" s="34" t="str">
        <f>IF(E321&lt;&gt;"",_xll.BDP(E321,"short_name"),"")</f>
        <v/>
      </c>
      <c r="AC321" s="19">
        <f t="shared" si="46"/>
        <v>305</v>
      </c>
      <c r="AD321" s="19" t="str">
        <f t="shared" si="41"/>
        <v/>
      </c>
      <c r="AE321" s="19" t="str">
        <f t="shared" si="42"/>
        <v/>
      </c>
      <c r="AG321" s="19" t="s">
        <v>349</v>
      </c>
      <c r="AH321" s="19" t="str">
        <f t="shared" si="43"/>
        <v>3092 JT Equity</v>
      </c>
      <c r="AI321" s="21">
        <f>IFERROR(IF($AG321&lt;&gt;"",_xll.BDP(AH321,"cur_mkt_cap")/1000000,""),"")</f>
        <v>790408.08479999995</v>
      </c>
      <c r="AJ321" s="22">
        <f>IFERROR((COUNTIF($AI$17:$AI321,$AI321)-1)*0.0001+$AI321,"")</f>
        <v>790408.08479999995</v>
      </c>
      <c r="AK321" s="22" t="str">
        <f t="shared" si="44"/>
        <v/>
      </c>
      <c r="AQ321" s="19"/>
      <c r="AR321" s="19"/>
      <c r="AT321" s="27"/>
      <c r="AU321" s="19"/>
    </row>
    <row r="322" spans="3:47">
      <c r="C322" s="7" t="str">
        <f t="shared" si="40"/>
        <v/>
      </c>
      <c r="E322" s="7" t="str">
        <f t="shared" si="45"/>
        <v/>
      </c>
      <c r="F322" s="34" t="str">
        <f>IF(E322&lt;&gt;"",_xll.BDP(E322,"short_name"),"")</f>
        <v/>
      </c>
      <c r="AC322" s="19">
        <f t="shared" si="46"/>
        <v>306</v>
      </c>
      <c r="AD322" s="19" t="str">
        <f t="shared" si="41"/>
        <v/>
      </c>
      <c r="AE322" s="19" t="str">
        <f t="shared" si="42"/>
        <v/>
      </c>
      <c r="AG322" s="19" t="s">
        <v>350</v>
      </c>
      <c r="AH322" s="19" t="str">
        <f t="shared" si="43"/>
        <v>3093 JT Equity</v>
      </c>
      <c r="AI322" s="21">
        <f>IFERROR(IF($AG322&lt;&gt;"",_xll.BDP(AH322,"cur_mkt_cap")/1000000,""),"")</f>
        <v>9328.2039999999997</v>
      </c>
      <c r="AJ322" s="22">
        <f>IFERROR((COUNTIF($AI$17:$AI322,$AI322)-1)*0.0001+$AI322,"")</f>
        <v>9328.2039999999997</v>
      </c>
      <c r="AK322" s="22" t="str">
        <f t="shared" si="44"/>
        <v/>
      </c>
      <c r="AQ322" s="19"/>
      <c r="AR322" s="19"/>
      <c r="AT322" s="27"/>
      <c r="AU322" s="19"/>
    </row>
    <row r="323" spans="3:47">
      <c r="C323" s="7" t="str">
        <f t="shared" si="40"/>
        <v/>
      </c>
      <c r="E323" s="7" t="str">
        <f t="shared" si="45"/>
        <v/>
      </c>
      <c r="F323" s="34" t="str">
        <f>IF(E323&lt;&gt;"",_xll.BDP(E323,"short_name"),"")</f>
        <v/>
      </c>
      <c r="AC323" s="19">
        <f t="shared" si="46"/>
        <v>307</v>
      </c>
      <c r="AD323" s="19" t="str">
        <f t="shared" si="41"/>
        <v/>
      </c>
      <c r="AE323" s="19" t="str">
        <f t="shared" si="42"/>
        <v/>
      </c>
      <c r="AG323" s="19" t="s">
        <v>351</v>
      </c>
      <c r="AH323" s="19" t="str">
        <f t="shared" si="43"/>
        <v>3097 JT Equity</v>
      </c>
      <c r="AI323" s="21">
        <f>IFERROR(IF($AG323&lt;&gt;"",_xll.BDP(AH323,"cur_mkt_cap")/1000000,""),"")</f>
        <v>27506.023560000001</v>
      </c>
      <c r="AJ323" s="22">
        <f>IFERROR((COUNTIF($AI$17:$AI323,$AI323)-1)*0.0001+$AI323,"")</f>
        <v>27506.023560000001</v>
      </c>
      <c r="AK323" s="22" t="str">
        <f t="shared" si="44"/>
        <v/>
      </c>
      <c r="AQ323" s="19"/>
      <c r="AR323" s="19"/>
      <c r="AT323" s="27"/>
      <c r="AU323" s="19"/>
    </row>
    <row r="324" spans="3:47">
      <c r="C324" s="7" t="str">
        <f t="shared" si="40"/>
        <v/>
      </c>
      <c r="E324" s="7" t="str">
        <f t="shared" si="45"/>
        <v/>
      </c>
      <c r="F324" s="34" t="str">
        <f>IF(E324&lt;&gt;"",_xll.BDP(E324,"short_name"),"")</f>
        <v/>
      </c>
      <c r="AC324" s="19">
        <f t="shared" si="46"/>
        <v>308</v>
      </c>
      <c r="AD324" s="19" t="str">
        <f t="shared" si="41"/>
        <v/>
      </c>
      <c r="AE324" s="19" t="str">
        <f t="shared" si="42"/>
        <v/>
      </c>
      <c r="AG324" s="19" t="s">
        <v>352</v>
      </c>
      <c r="AH324" s="19" t="str">
        <f t="shared" si="43"/>
        <v>3098 JT Equity</v>
      </c>
      <c r="AI324" s="21">
        <f>IFERROR(IF($AG324&lt;&gt;"",_xll.BDP(AH324,"cur_mkt_cap")/1000000,""),"")</f>
        <v>119211.2298</v>
      </c>
      <c r="AJ324" s="22">
        <f>IFERROR((COUNTIF($AI$17:$AI324,$AI324)-1)*0.0001+$AI324,"")</f>
        <v>119211.2298</v>
      </c>
      <c r="AK324" s="22" t="str">
        <f t="shared" si="44"/>
        <v/>
      </c>
      <c r="AQ324" s="19"/>
      <c r="AR324" s="19"/>
      <c r="AT324" s="27"/>
      <c r="AU324" s="19"/>
    </row>
    <row r="325" spans="3:47">
      <c r="C325" s="7" t="str">
        <f t="shared" si="40"/>
        <v/>
      </c>
      <c r="E325" s="7" t="str">
        <f t="shared" si="45"/>
        <v/>
      </c>
      <c r="F325" s="34" t="str">
        <f>IF(E325&lt;&gt;"",_xll.BDP(E325,"short_name"),"")</f>
        <v/>
      </c>
      <c r="AC325" s="19">
        <f t="shared" si="46"/>
        <v>309</v>
      </c>
      <c r="AD325" s="19" t="str">
        <f t="shared" si="41"/>
        <v/>
      </c>
      <c r="AE325" s="19" t="str">
        <f t="shared" si="42"/>
        <v/>
      </c>
      <c r="AG325" s="19" t="s">
        <v>353</v>
      </c>
      <c r="AH325" s="19" t="str">
        <f t="shared" si="43"/>
        <v>3099 JT Equity</v>
      </c>
      <c r="AI325" s="21">
        <f>IFERROR(IF($AG325&lt;&gt;"",_xll.BDP(AH325,"cur_mkt_cap")/1000000,""),"")</f>
        <v>541020.24922600004</v>
      </c>
      <c r="AJ325" s="22">
        <f>IFERROR((COUNTIF($AI$17:$AI325,$AI325)-1)*0.0001+$AI325,"")</f>
        <v>541020.24922600004</v>
      </c>
      <c r="AK325" s="22" t="str">
        <f t="shared" si="44"/>
        <v/>
      </c>
      <c r="AQ325" s="19"/>
      <c r="AR325" s="19"/>
      <c r="AT325" s="27"/>
      <c r="AU325" s="19"/>
    </row>
    <row r="326" spans="3:47">
      <c r="C326" s="7" t="str">
        <f t="shared" si="40"/>
        <v/>
      </c>
      <c r="E326" s="7" t="str">
        <f t="shared" si="45"/>
        <v/>
      </c>
      <c r="F326" s="34" t="str">
        <f>IF(E326&lt;&gt;"",_xll.BDP(E326,"short_name"),"")</f>
        <v/>
      </c>
      <c r="AC326" s="19">
        <f t="shared" si="46"/>
        <v>310</v>
      </c>
      <c r="AD326" s="19" t="str">
        <f t="shared" si="41"/>
        <v/>
      </c>
      <c r="AE326" s="19" t="str">
        <f t="shared" si="42"/>
        <v/>
      </c>
      <c r="AG326" s="19" t="s">
        <v>354</v>
      </c>
      <c r="AH326" s="19" t="str">
        <f t="shared" si="43"/>
        <v>3101 JT Equity</v>
      </c>
      <c r="AI326" s="21">
        <f>IFERROR(IF($AG326&lt;&gt;"",_xll.BDP(AH326,"cur_mkt_cap")/1000000,""),"")</f>
        <v>176316.60855599999</v>
      </c>
      <c r="AJ326" s="22">
        <f>IFERROR((COUNTIF($AI$17:$AI326,$AI326)-1)*0.0001+$AI326,"")</f>
        <v>176316.60855599999</v>
      </c>
      <c r="AK326" s="22" t="str">
        <f t="shared" si="44"/>
        <v/>
      </c>
      <c r="AQ326" s="19"/>
      <c r="AR326" s="19"/>
      <c r="AT326" s="27"/>
      <c r="AU326" s="19"/>
    </row>
    <row r="327" spans="3:47">
      <c r="C327" s="7" t="str">
        <f t="shared" si="40"/>
        <v/>
      </c>
      <c r="E327" s="7" t="str">
        <f t="shared" si="45"/>
        <v/>
      </c>
      <c r="F327" s="34" t="str">
        <f>IF(E327&lt;&gt;"",_xll.BDP(E327,"short_name"),"")</f>
        <v/>
      </c>
      <c r="AC327" s="19">
        <f t="shared" si="46"/>
        <v>311</v>
      </c>
      <c r="AD327" s="19" t="str">
        <f t="shared" si="41"/>
        <v/>
      </c>
      <c r="AE327" s="19" t="str">
        <f t="shared" si="42"/>
        <v/>
      </c>
      <c r="AG327" s="19" t="s">
        <v>355</v>
      </c>
      <c r="AH327" s="19" t="str">
        <f t="shared" si="43"/>
        <v>3103 JT Equity</v>
      </c>
      <c r="AI327" s="21">
        <f>IFERROR(IF($AG327&lt;&gt;"",_xll.BDP(AH327,"cur_mkt_cap")/1000000,""),"")</f>
        <v>51977.108969999994</v>
      </c>
      <c r="AJ327" s="22">
        <f>IFERROR((COUNTIF($AI$17:$AI327,$AI327)-1)*0.0001+$AI327,"")</f>
        <v>51977.108969999994</v>
      </c>
      <c r="AK327" s="22" t="str">
        <f t="shared" si="44"/>
        <v/>
      </c>
      <c r="AQ327" s="19"/>
      <c r="AR327" s="19"/>
      <c r="AT327" s="27"/>
      <c r="AU327" s="19"/>
    </row>
    <row r="328" spans="3:47">
      <c r="C328" s="7" t="str">
        <f t="shared" si="40"/>
        <v/>
      </c>
      <c r="E328" s="7" t="str">
        <f t="shared" si="45"/>
        <v/>
      </c>
      <c r="F328" s="34" t="str">
        <f>IF(E328&lt;&gt;"",_xll.BDP(E328,"short_name"),"")</f>
        <v/>
      </c>
      <c r="AC328" s="19">
        <f t="shared" si="46"/>
        <v>312</v>
      </c>
      <c r="AD328" s="19" t="str">
        <f t="shared" si="41"/>
        <v/>
      </c>
      <c r="AE328" s="19" t="str">
        <f t="shared" si="42"/>
        <v/>
      </c>
      <c r="AG328" s="19" t="s">
        <v>356</v>
      </c>
      <c r="AH328" s="19" t="str">
        <f t="shared" si="43"/>
        <v>3104 JT Equity</v>
      </c>
      <c r="AI328" s="21">
        <f>IFERROR(IF($AG328&lt;&gt;"",_xll.BDP(AH328,"cur_mkt_cap")/1000000,""),"")</f>
        <v>40609.800000000003</v>
      </c>
      <c r="AJ328" s="22">
        <f>IFERROR((COUNTIF($AI$17:$AI328,$AI328)-1)*0.0001+$AI328,"")</f>
        <v>40609.800000000003</v>
      </c>
      <c r="AK328" s="22" t="str">
        <f t="shared" si="44"/>
        <v/>
      </c>
      <c r="AQ328" s="19"/>
      <c r="AR328" s="19"/>
      <c r="AT328" s="27"/>
      <c r="AU328" s="19"/>
    </row>
    <row r="329" spans="3:47">
      <c r="C329" s="7" t="str">
        <f t="shared" si="40"/>
        <v/>
      </c>
      <c r="E329" s="7" t="str">
        <f t="shared" si="45"/>
        <v/>
      </c>
      <c r="F329" s="34" t="str">
        <f>IF(E329&lt;&gt;"",_xll.BDP(E329,"short_name"),"")</f>
        <v/>
      </c>
      <c r="AC329" s="19">
        <f t="shared" si="46"/>
        <v>313</v>
      </c>
      <c r="AD329" s="19" t="str">
        <f t="shared" si="41"/>
        <v/>
      </c>
      <c r="AE329" s="19" t="str">
        <f t="shared" si="42"/>
        <v/>
      </c>
      <c r="AG329" s="19" t="s">
        <v>357</v>
      </c>
      <c r="AH329" s="19" t="str">
        <f t="shared" si="43"/>
        <v>3105 JT Equity</v>
      </c>
      <c r="AI329" s="21">
        <f>IFERROR(IF($AG329&lt;&gt;"",_xll.BDP(AH329,"cur_mkt_cap")/1000000,""),"")</f>
        <v>204188.38833799999</v>
      </c>
      <c r="AJ329" s="22">
        <f>IFERROR((COUNTIF($AI$17:$AI329,$AI329)-1)*0.0001+$AI329,"")</f>
        <v>204188.38833799999</v>
      </c>
      <c r="AK329" s="22" t="str">
        <f t="shared" si="44"/>
        <v/>
      </c>
      <c r="AQ329" s="19"/>
      <c r="AR329" s="19"/>
      <c r="AT329" s="27"/>
      <c r="AU329" s="19"/>
    </row>
    <row r="330" spans="3:47">
      <c r="C330" s="7" t="str">
        <f t="shared" si="40"/>
        <v/>
      </c>
      <c r="E330" s="7" t="str">
        <f t="shared" si="45"/>
        <v/>
      </c>
      <c r="F330" s="34" t="str">
        <f>IF(E330&lt;&gt;"",_xll.BDP(E330,"short_name"),"")</f>
        <v/>
      </c>
      <c r="AC330" s="19">
        <f t="shared" si="46"/>
        <v>314</v>
      </c>
      <c r="AD330" s="19" t="str">
        <f t="shared" si="41"/>
        <v/>
      </c>
      <c r="AE330" s="19" t="str">
        <f t="shared" si="42"/>
        <v/>
      </c>
      <c r="AG330" s="19" t="s">
        <v>358</v>
      </c>
      <c r="AH330" s="19" t="str">
        <f t="shared" si="43"/>
        <v>3106 JT Equity</v>
      </c>
      <c r="AI330" s="21">
        <f>IFERROR(IF($AG330&lt;&gt;"",_xll.BDP(AH330,"cur_mkt_cap")/1000000,""),"")</f>
        <v>57333.671023999996</v>
      </c>
      <c r="AJ330" s="22">
        <f>IFERROR((COUNTIF($AI$17:$AI330,$AI330)-1)*0.0001+$AI330,"")</f>
        <v>57333.671023999996</v>
      </c>
      <c r="AK330" s="22" t="str">
        <f t="shared" si="44"/>
        <v/>
      </c>
      <c r="AQ330" s="19"/>
      <c r="AR330" s="19"/>
      <c r="AT330" s="27"/>
      <c r="AU330" s="19"/>
    </row>
    <row r="331" spans="3:47">
      <c r="C331" s="7" t="str">
        <f t="shared" si="40"/>
        <v/>
      </c>
      <c r="E331" s="7" t="str">
        <f t="shared" si="45"/>
        <v/>
      </c>
      <c r="F331" s="34" t="str">
        <f>IF(E331&lt;&gt;"",_xll.BDP(E331,"short_name"),"")</f>
        <v/>
      </c>
      <c r="AC331" s="19">
        <f t="shared" si="46"/>
        <v>315</v>
      </c>
      <c r="AD331" s="19" t="str">
        <f t="shared" si="41"/>
        <v/>
      </c>
      <c r="AE331" s="19" t="str">
        <f t="shared" si="42"/>
        <v/>
      </c>
      <c r="AG331" s="19" t="s">
        <v>359</v>
      </c>
      <c r="AH331" s="19" t="str">
        <f t="shared" si="43"/>
        <v>3107 JT Equity</v>
      </c>
      <c r="AI331" s="21">
        <f>IFERROR(IF($AG331&lt;&gt;"",_xll.BDP(AH331,"cur_mkt_cap")/1000000,""),"")</f>
        <v>57428.451948000002</v>
      </c>
      <c r="AJ331" s="22">
        <f>IFERROR((COUNTIF($AI$17:$AI331,$AI331)-1)*0.0001+$AI331,"")</f>
        <v>57428.451948000002</v>
      </c>
      <c r="AK331" s="22" t="str">
        <f t="shared" si="44"/>
        <v/>
      </c>
      <c r="AQ331" s="19"/>
      <c r="AR331" s="19"/>
      <c r="AT331" s="27"/>
      <c r="AU331" s="19"/>
    </row>
    <row r="332" spans="3:47">
      <c r="C332" s="7" t="str">
        <f t="shared" si="40"/>
        <v/>
      </c>
      <c r="E332" s="7" t="str">
        <f t="shared" si="45"/>
        <v/>
      </c>
      <c r="F332" s="34" t="str">
        <f>IF(E332&lt;&gt;"",_xll.BDP(E332,"short_name"),"")</f>
        <v/>
      </c>
      <c r="AC332" s="19">
        <f t="shared" si="46"/>
        <v>316</v>
      </c>
      <c r="AD332" s="19" t="str">
        <f t="shared" si="41"/>
        <v/>
      </c>
      <c r="AE332" s="19" t="str">
        <f t="shared" si="42"/>
        <v/>
      </c>
      <c r="AG332" s="19" t="s">
        <v>360</v>
      </c>
      <c r="AH332" s="19" t="str">
        <f t="shared" si="43"/>
        <v>3109 JT Equity</v>
      </c>
      <c r="AI332" s="21">
        <f>IFERROR(IF($AG332&lt;&gt;"",_xll.BDP(AH332,"cur_mkt_cap")/1000000,""),"")</f>
        <v>18650.676660000001</v>
      </c>
      <c r="AJ332" s="22">
        <f>IFERROR((COUNTIF($AI$17:$AI332,$AI332)-1)*0.0001+$AI332,"")</f>
        <v>18650.676660000001</v>
      </c>
      <c r="AK332" s="22" t="str">
        <f t="shared" si="44"/>
        <v/>
      </c>
      <c r="AQ332" s="19"/>
      <c r="AR332" s="19"/>
      <c r="AT332" s="27"/>
      <c r="AU332" s="19"/>
    </row>
    <row r="333" spans="3:47">
      <c r="C333" s="7" t="str">
        <f t="shared" si="40"/>
        <v/>
      </c>
      <c r="E333" s="7" t="str">
        <f t="shared" si="45"/>
        <v/>
      </c>
      <c r="F333" s="34" t="str">
        <f>IF(E333&lt;&gt;"",_xll.BDP(E333,"short_name"),"")</f>
        <v/>
      </c>
      <c r="AC333" s="19">
        <f t="shared" si="46"/>
        <v>317</v>
      </c>
      <c r="AD333" s="19" t="str">
        <f t="shared" si="41"/>
        <v/>
      </c>
      <c r="AE333" s="19" t="str">
        <f t="shared" si="42"/>
        <v/>
      </c>
      <c r="AG333" s="19" t="s">
        <v>361</v>
      </c>
      <c r="AH333" s="19" t="str">
        <f t="shared" si="43"/>
        <v>3110 JT Equity</v>
      </c>
      <c r="AI333" s="21">
        <f>IFERROR(IF($AG333&lt;&gt;"",_xll.BDP(AH333,"cur_mkt_cap")/1000000,""),"")</f>
        <v>100437.81268</v>
      </c>
      <c r="AJ333" s="22">
        <f>IFERROR((COUNTIF($AI$17:$AI333,$AI333)-1)*0.0001+$AI333,"")</f>
        <v>100437.81268</v>
      </c>
      <c r="AK333" s="22" t="str">
        <f t="shared" si="44"/>
        <v/>
      </c>
      <c r="AQ333" s="19"/>
      <c r="AR333" s="19"/>
      <c r="AT333" s="27"/>
      <c r="AU333" s="19"/>
    </row>
    <row r="334" spans="3:47">
      <c r="C334" s="7" t="str">
        <f t="shared" si="40"/>
        <v/>
      </c>
      <c r="E334" s="7" t="str">
        <f t="shared" si="45"/>
        <v/>
      </c>
      <c r="F334" s="34" t="str">
        <f>IF(E334&lt;&gt;"",_xll.BDP(E334,"short_name"),"")</f>
        <v/>
      </c>
      <c r="AC334" s="19">
        <f t="shared" si="46"/>
        <v>318</v>
      </c>
      <c r="AD334" s="19" t="str">
        <f t="shared" si="41"/>
        <v/>
      </c>
      <c r="AE334" s="19" t="str">
        <f t="shared" si="42"/>
        <v/>
      </c>
      <c r="AG334" s="19" t="s">
        <v>362</v>
      </c>
      <c r="AH334" s="19" t="str">
        <f t="shared" si="43"/>
        <v>3116 JT Equity</v>
      </c>
      <c r="AI334" s="21">
        <f>IFERROR(IF($AG334&lt;&gt;"",_xll.BDP(AH334,"cur_mkt_cap")/1000000,""),"")</f>
        <v>456590.74055400002</v>
      </c>
      <c r="AJ334" s="22">
        <f>IFERROR((COUNTIF($AI$17:$AI334,$AI334)-1)*0.0001+$AI334,"")</f>
        <v>456590.74055400002</v>
      </c>
      <c r="AK334" s="22" t="str">
        <f t="shared" si="44"/>
        <v/>
      </c>
      <c r="AQ334" s="19"/>
      <c r="AR334" s="19"/>
      <c r="AT334" s="27"/>
      <c r="AU334" s="19"/>
    </row>
    <row r="335" spans="3:47">
      <c r="C335" s="7" t="str">
        <f t="shared" si="40"/>
        <v/>
      </c>
      <c r="E335" s="7" t="str">
        <f t="shared" si="45"/>
        <v/>
      </c>
      <c r="F335" s="34" t="str">
        <f>IF(E335&lt;&gt;"",_xll.BDP(E335,"short_name"),"")</f>
        <v/>
      </c>
      <c r="AC335" s="19">
        <f t="shared" si="46"/>
        <v>319</v>
      </c>
      <c r="AD335" s="19" t="str">
        <f t="shared" si="41"/>
        <v/>
      </c>
      <c r="AE335" s="19" t="str">
        <f t="shared" si="42"/>
        <v/>
      </c>
      <c r="AG335" s="19" t="s">
        <v>363</v>
      </c>
      <c r="AH335" s="19" t="str">
        <f t="shared" si="43"/>
        <v>3132 JT Equity</v>
      </c>
      <c r="AI335" s="21">
        <f>IFERROR(IF($AG335&lt;&gt;"",_xll.BDP(AH335,"cur_mkt_cap")/1000000,""),"")</f>
        <v>99300.628773000004</v>
      </c>
      <c r="AJ335" s="22">
        <f>IFERROR((COUNTIF($AI$17:$AI335,$AI335)-1)*0.0001+$AI335,"")</f>
        <v>99300.628773000004</v>
      </c>
      <c r="AK335" s="22" t="str">
        <f t="shared" si="44"/>
        <v/>
      </c>
      <c r="AQ335" s="19"/>
      <c r="AR335" s="19"/>
      <c r="AT335" s="27"/>
      <c r="AU335" s="19"/>
    </row>
    <row r="336" spans="3:47">
      <c r="C336" s="7" t="str">
        <f t="shared" si="40"/>
        <v/>
      </c>
      <c r="E336" s="7" t="str">
        <f t="shared" si="45"/>
        <v/>
      </c>
      <c r="F336" s="34" t="str">
        <f>IF(E336&lt;&gt;"",_xll.BDP(E336,"short_name"),"")</f>
        <v/>
      </c>
      <c r="AC336" s="19">
        <f t="shared" si="46"/>
        <v>320</v>
      </c>
      <c r="AD336" s="19" t="str">
        <f t="shared" si="41"/>
        <v/>
      </c>
      <c r="AE336" s="19" t="str">
        <f t="shared" si="42"/>
        <v/>
      </c>
      <c r="AG336" s="19" t="s">
        <v>364</v>
      </c>
      <c r="AH336" s="19" t="str">
        <f t="shared" si="43"/>
        <v>3134 JT Equity</v>
      </c>
      <c r="AI336" s="21">
        <f>IFERROR(IF($AG336&lt;&gt;"",_xll.BDP(AH336,"cur_mkt_cap")/1000000,""),"")</f>
        <v>14522.606400000001</v>
      </c>
      <c r="AJ336" s="22">
        <f>IFERROR((COUNTIF($AI$17:$AI336,$AI336)-1)*0.0001+$AI336,"")</f>
        <v>14522.606400000001</v>
      </c>
      <c r="AK336" s="22" t="str">
        <f t="shared" si="44"/>
        <v/>
      </c>
      <c r="AQ336" s="19"/>
      <c r="AR336" s="19"/>
      <c r="AT336" s="27"/>
      <c r="AU336" s="19"/>
    </row>
    <row r="337" spans="3:47">
      <c r="C337" s="7" t="str">
        <f t="shared" ref="C337:C400" si="47">IFERROR(IF(AC337&lt;&gt;"",INDEX(AH:AH,MATCH(AC337,AD:AD,0)),""),"")</f>
        <v/>
      </c>
      <c r="E337" s="7" t="str">
        <f t="shared" si="45"/>
        <v/>
      </c>
      <c r="F337" s="34" t="str">
        <f>IF(E337&lt;&gt;"",_xll.BDP(E337,"short_name"),"")</f>
        <v/>
      </c>
      <c r="AC337" s="19">
        <f t="shared" si="46"/>
        <v>321</v>
      </c>
      <c r="AD337" s="19" t="str">
        <f t="shared" ref="AD337:AD400" si="48">IFERROR(RANK(AK337,AK:AK,0),"")</f>
        <v/>
      </c>
      <c r="AE337" s="19" t="str">
        <f t="shared" ref="AE337:AE400" si="49">IF(C337&lt;&gt;"",1+AE336,"")</f>
        <v/>
      </c>
      <c r="AG337" s="19" t="s">
        <v>365</v>
      </c>
      <c r="AH337" s="19" t="str">
        <f t="shared" ref="AH337:AH400" si="50">IF($AG337&lt;&gt;"",$AG337&amp;" "&amp;"Equity","")</f>
        <v>3141 JT Equity</v>
      </c>
      <c r="AI337" s="21">
        <f>IFERROR(IF($AG337&lt;&gt;"",_xll.BDP(AH337,"cur_mkt_cap")/1000000,""),"")</f>
        <v>329126.50412</v>
      </c>
      <c r="AJ337" s="22">
        <f>IFERROR((COUNTIF($AI$17:$AI337,$AI337)-1)*0.0001+$AI337,"")</f>
        <v>329126.50412</v>
      </c>
      <c r="AK337" s="22" t="str">
        <f t="shared" ref="AK337:AK400" si="51">IF(AJ337&gt;$F$1,AJ337,"")</f>
        <v/>
      </c>
      <c r="AQ337" s="19"/>
      <c r="AR337" s="19"/>
      <c r="AT337" s="27"/>
      <c r="AU337" s="19"/>
    </row>
    <row r="338" spans="3:47">
      <c r="C338" s="7" t="str">
        <f t="shared" si="47"/>
        <v/>
      </c>
      <c r="E338" s="7" t="str">
        <f t="shared" ref="E338:E401" si="52">IFERROR(INDEX(AR:AR,MATCH(AC338,AU:AU,0)),"")</f>
        <v/>
      </c>
      <c r="F338" s="34" t="str">
        <f>IF(E338&lt;&gt;"",_xll.BDP(E338,"short_name"),"")</f>
        <v/>
      </c>
      <c r="AC338" s="19">
        <f t="shared" ref="AC338:AC401" si="53">IF(AH338&lt;&gt;"",1+AC337,"")</f>
        <v>322</v>
      </c>
      <c r="AD338" s="19" t="str">
        <f t="shared" si="48"/>
        <v/>
      </c>
      <c r="AE338" s="19" t="str">
        <f t="shared" si="49"/>
        <v/>
      </c>
      <c r="AG338" s="19" t="s">
        <v>366</v>
      </c>
      <c r="AH338" s="19" t="str">
        <f t="shared" si="50"/>
        <v>3148 JT Equity</v>
      </c>
      <c r="AI338" s="21">
        <f>IFERROR(IF($AG338&lt;&gt;"",_xll.BDP(AH338,"cur_mkt_cap")/1000000,""),"")</f>
        <v>170055.22539000001</v>
      </c>
      <c r="AJ338" s="22">
        <f>IFERROR((COUNTIF($AI$17:$AI338,$AI338)-1)*0.0001+$AI338,"")</f>
        <v>170055.22539000001</v>
      </c>
      <c r="AK338" s="22" t="str">
        <f t="shared" si="51"/>
        <v/>
      </c>
      <c r="AQ338" s="19"/>
      <c r="AR338" s="19"/>
      <c r="AT338" s="27"/>
      <c r="AU338" s="19"/>
    </row>
    <row r="339" spans="3:47">
      <c r="C339" s="7" t="str">
        <f t="shared" si="47"/>
        <v/>
      </c>
      <c r="E339" s="7" t="str">
        <f t="shared" si="52"/>
        <v/>
      </c>
      <c r="F339" s="34" t="str">
        <f>IF(E339&lt;&gt;"",_xll.BDP(E339,"short_name"),"")</f>
        <v/>
      </c>
      <c r="AC339" s="19">
        <f t="shared" si="53"/>
        <v>323</v>
      </c>
      <c r="AD339" s="19" t="str">
        <f t="shared" si="48"/>
        <v/>
      </c>
      <c r="AE339" s="19" t="str">
        <f t="shared" si="49"/>
        <v/>
      </c>
      <c r="AG339" s="19" t="s">
        <v>367</v>
      </c>
      <c r="AH339" s="19" t="str">
        <f t="shared" si="50"/>
        <v>3151 JT Equity</v>
      </c>
      <c r="AI339" s="21">
        <f>IFERROR(IF($AG339&lt;&gt;"",_xll.BDP(AH339,"cur_mkt_cap")/1000000,""),"")</f>
        <v>62755.4159</v>
      </c>
      <c r="AJ339" s="22">
        <f>IFERROR((COUNTIF($AI$17:$AI339,$AI339)-1)*0.0001+$AI339,"")</f>
        <v>62755.4159</v>
      </c>
      <c r="AK339" s="22" t="str">
        <f t="shared" si="51"/>
        <v/>
      </c>
      <c r="AQ339" s="19"/>
      <c r="AR339" s="19"/>
      <c r="AT339" s="27"/>
      <c r="AU339" s="19"/>
    </row>
    <row r="340" spans="3:47">
      <c r="C340" s="7" t="str">
        <f t="shared" si="47"/>
        <v/>
      </c>
      <c r="E340" s="7" t="str">
        <f t="shared" si="52"/>
        <v/>
      </c>
      <c r="F340" s="34" t="str">
        <f>IF(E340&lt;&gt;"",_xll.BDP(E340,"short_name"),"")</f>
        <v/>
      </c>
      <c r="AC340" s="19">
        <f t="shared" si="53"/>
        <v>324</v>
      </c>
      <c r="AD340" s="19" t="str">
        <f t="shared" si="48"/>
        <v/>
      </c>
      <c r="AE340" s="19" t="str">
        <f t="shared" si="49"/>
        <v/>
      </c>
      <c r="AG340" s="19" t="s">
        <v>368</v>
      </c>
      <c r="AH340" s="19" t="str">
        <f t="shared" si="50"/>
        <v>3153 JT Equity</v>
      </c>
      <c r="AI340" s="21">
        <f>IFERROR(IF($AG340&lt;&gt;"",_xll.BDP(AH340,"cur_mkt_cap")/1000000,""),"")</f>
        <v>14027.929999999998</v>
      </c>
      <c r="AJ340" s="22">
        <f>IFERROR((COUNTIF($AI$17:$AI340,$AI340)-1)*0.0001+$AI340,"")</f>
        <v>14027.929999999998</v>
      </c>
      <c r="AK340" s="22" t="str">
        <f t="shared" si="51"/>
        <v/>
      </c>
      <c r="AQ340" s="19"/>
      <c r="AR340" s="19"/>
      <c r="AT340" s="27"/>
      <c r="AU340" s="19"/>
    </row>
    <row r="341" spans="3:47">
      <c r="C341" s="7" t="str">
        <f t="shared" si="47"/>
        <v/>
      </c>
      <c r="E341" s="7" t="str">
        <f t="shared" si="52"/>
        <v/>
      </c>
      <c r="F341" s="34" t="str">
        <f>IF(E341&lt;&gt;"",_xll.BDP(E341,"short_name"),"")</f>
        <v/>
      </c>
      <c r="AC341" s="19">
        <f t="shared" si="53"/>
        <v>325</v>
      </c>
      <c r="AD341" s="19" t="str">
        <f t="shared" si="48"/>
        <v/>
      </c>
      <c r="AE341" s="19" t="str">
        <f t="shared" si="49"/>
        <v/>
      </c>
      <c r="AG341" s="19" t="s">
        <v>369</v>
      </c>
      <c r="AH341" s="19" t="str">
        <f t="shared" si="50"/>
        <v>3156 JT Equity</v>
      </c>
      <c r="AI341" s="21">
        <f>IFERROR(IF($AG341&lt;&gt;"",_xll.BDP(AH341,"cur_mkt_cap")/1000000,""),"")</f>
        <v>35277.947186999998</v>
      </c>
      <c r="AJ341" s="22">
        <f>IFERROR((COUNTIF($AI$17:$AI341,$AI341)-1)*0.0001+$AI341,"")</f>
        <v>35277.947186999998</v>
      </c>
      <c r="AK341" s="22" t="str">
        <f t="shared" si="51"/>
        <v/>
      </c>
      <c r="AQ341" s="19"/>
      <c r="AR341" s="19"/>
      <c r="AT341" s="27"/>
      <c r="AU341" s="19"/>
    </row>
    <row r="342" spans="3:47">
      <c r="C342" s="7" t="str">
        <f t="shared" si="47"/>
        <v/>
      </c>
      <c r="E342" s="7" t="str">
        <f t="shared" si="52"/>
        <v/>
      </c>
      <c r="F342" s="34" t="str">
        <f>IF(E342&lt;&gt;"",_xll.BDP(E342,"short_name"),"")</f>
        <v/>
      </c>
      <c r="AC342" s="19">
        <f t="shared" si="53"/>
        <v>326</v>
      </c>
      <c r="AD342" s="19" t="str">
        <f t="shared" si="48"/>
        <v/>
      </c>
      <c r="AE342" s="19" t="str">
        <f t="shared" si="49"/>
        <v/>
      </c>
      <c r="AG342" s="19" t="s">
        <v>370</v>
      </c>
      <c r="AH342" s="19" t="str">
        <f t="shared" si="50"/>
        <v>3159 JT Equity</v>
      </c>
      <c r="AI342" s="21">
        <f>IFERROR(IF($AG342&lt;&gt;"",_xll.BDP(AH342,"cur_mkt_cap")/1000000,""),"")</f>
        <v>33689.68694</v>
      </c>
      <c r="AJ342" s="22">
        <f>IFERROR((COUNTIF($AI$17:$AI342,$AI342)-1)*0.0001+$AI342,"")</f>
        <v>33689.68694</v>
      </c>
      <c r="AK342" s="22" t="str">
        <f t="shared" si="51"/>
        <v/>
      </c>
      <c r="AQ342" s="19"/>
      <c r="AR342" s="19"/>
      <c r="AT342" s="27"/>
      <c r="AU342" s="19"/>
    </row>
    <row r="343" spans="3:47">
      <c r="C343" s="7" t="str">
        <f t="shared" si="47"/>
        <v/>
      </c>
      <c r="E343" s="7" t="str">
        <f t="shared" si="52"/>
        <v/>
      </c>
      <c r="F343" s="34" t="str">
        <f>IF(E343&lt;&gt;"",_xll.BDP(E343,"short_name"),"")</f>
        <v/>
      </c>
      <c r="AC343" s="19">
        <f t="shared" si="53"/>
        <v>327</v>
      </c>
      <c r="AD343" s="19" t="str">
        <f t="shared" si="48"/>
        <v/>
      </c>
      <c r="AE343" s="19" t="str">
        <f t="shared" si="49"/>
        <v/>
      </c>
      <c r="AG343" s="19" t="s">
        <v>371</v>
      </c>
      <c r="AH343" s="19" t="str">
        <f t="shared" si="50"/>
        <v>3166 JT Equity</v>
      </c>
      <c r="AI343" s="21">
        <f>IFERROR(IF($AG343&lt;&gt;"",_xll.BDP(AH343,"cur_mkt_cap")/1000000,""),"")</f>
        <v>18306.754649999999</v>
      </c>
      <c r="AJ343" s="22">
        <f>IFERROR((COUNTIF($AI$17:$AI343,$AI343)-1)*0.0001+$AI343,"")</f>
        <v>18306.754649999999</v>
      </c>
      <c r="AK343" s="22" t="str">
        <f t="shared" si="51"/>
        <v/>
      </c>
      <c r="AQ343" s="19"/>
      <c r="AR343" s="19"/>
      <c r="AT343" s="27"/>
      <c r="AU343" s="19"/>
    </row>
    <row r="344" spans="3:47">
      <c r="C344" s="7" t="str">
        <f t="shared" si="47"/>
        <v/>
      </c>
      <c r="E344" s="7" t="str">
        <f t="shared" si="52"/>
        <v/>
      </c>
      <c r="F344" s="34" t="str">
        <f>IF(E344&lt;&gt;"",_xll.BDP(E344,"short_name"),"")</f>
        <v/>
      </c>
      <c r="AC344" s="19">
        <f t="shared" si="53"/>
        <v>328</v>
      </c>
      <c r="AD344" s="19" t="str">
        <f t="shared" si="48"/>
        <v/>
      </c>
      <c r="AE344" s="19" t="str">
        <f t="shared" si="49"/>
        <v/>
      </c>
      <c r="AG344" s="19" t="s">
        <v>372</v>
      </c>
      <c r="AH344" s="19" t="str">
        <f t="shared" si="50"/>
        <v>3167 JT Equity</v>
      </c>
      <c r="AI344" s="21">
        <f>IFERROR(IF($AG344&lt;&gt;"",_xll.BDP(AH344,"cur_mkt_cap")/1000000,""),"")</f>
        <v>117331.18068</v>
      </c>
      <c r="AJ344" s="22">
        <f>IFERROR((COUNTIF($AI$17:$AI344,$AI344)-1)*0.0001+$AI344,"")</f>
        <v>117331.18068</v>
      </c>
      <c r="AK344" s="22" t="str">
        <f t="shared" si="51"/>
        <v/>
      </c>
      <c r="AQ344" s="19"/>
      <c r="AR344" s="19"/>
      <c r="AT344" s="27"/>
      <c r="AU344" s="19"/>
    </row>
    <row r="345" spans="3:47">
      <c r="C345" s="7" t="str">
        <f t="shared" si="47"/>
        <v/>
      </c>
      <c r="E345" s="7" t="str">
        <f t="shared" si="52"/>
        <v/>
      </c>
      <c r="F345" s="34" t="str">
        <f>IF(E345&lt;&gt;"",_xll.BDP(E345,"short_name"),"")</f>
        <v/>
      </c>
      <c r="AC345" s="19">
        <f t="shared" si="53"/>
        <v>329</v>
      </c>
      <c r="AD345" s="19" t="str">
        <f t="shared" si="48"/>
        <v/>
      </c>
      <c r="AE345" s="19" t="str">
        <f t="shared" si="49"/>
        <v/>
      </c>
      <c r="AG345" s="19" t="s">
        <v>373</v>
      </c>
      <c r="AH345" s="19" t="str">
        <f t="shared" si="50"/>
        <v>3169 JT Equity</v>
      </c>
      <c r="AI345" s="21">
        <f>IFERROR(IF($AG345&lt;&gt;"",_xll.BDP(AH345,"cur_mkt_cap")/1000000,""),"")</f>
        <v>3278.9988000000003</v>
      </c>
      <c r="AJ345" s="22">
        <f>IFERROR((COUNTIF($AI$17:$AI345,$AI345)-1)*0.0001+$AI345,"")</f>
        <v>3278.9988000000003</v>
      </c>
      <c r="AK345" s="22" t="str">
        <f t="shared" si="51"/>
        <v/>
      </c>
      <c r="AQ345" s="19"/>
      <c r="AR345" s="19"/>
      <c r="AT345" s="27"/>
      <c r="AU345" s="19"/>
    </row>
    <row r="346" spans="3:47">
      <c r="C346" s="7" t="str">
        <f t="shared" si="47"/>
        <v/>
      </c>
      <c r="E346" s="7" t="str">
        <f t="shared" si="52"/>
        <v/>
      </c>
      <c r="F346" s="34" t="str">
        <f>IF(E346&lt;&gt;"",_xll.BDP(E346,"short_name"),"")</f>
        <v/>
      </c>
      <c r="AC346" s="19">
        <f t="shared" si="53"/>
        <v>330</v>
      </c>
      <c r="AD346" s="19" t="str">
        <f t="shared" si="48"/>
        <v/>
      </c>
      <c r="AE346" s="19" t="str">
        <f t="shared" si="49"/>
        <v/>
      </c>
      <c r="AG346" s="19" t="s">
        <v>374</v>
      </c>
      <c r="AH346" s="19" t="str">
        <f t="shared" si="50"/>
        <v>3172 JT Equity</v>
      </c>
      <c r="AI346" s="21">
        <f>IFERROR(IF($AG346&lt;&gt;"",_xll.BDP(AH346,"cur_mkt_cap")/1000000,""),"")</f>
        <v>6158.25</v>
      </c>
      <c r="AJ346" s="22">
        <f>IFERROR((COUNTIF($AI$17:$AI346,$AI346)-1)*0.0001+$AI346,"")</f>
        <v>6158.25</v>
      </c>
      <c r="AK346" s="22" t="str">
        <f t="shared" si="51"/>
        <v/>
      </c>
      <c r="AQ346" s="19"/>
      <c r="AR346" s="19"/>
      <c r="AT346" s="27"/>
      <c r="AU346" s="19"/>
    </row>
    <row r="347" spans="3:47">
      <c r="C347" s="7" t="str">
        <f t="shared" si="47"/>
        <v/>
      </c>
      <c r="E347" s="7" t="str">
        <f t="shared" si="52"/>
        <v/>
      </c>
      <c r="F347" s="34" t="str">
        <f>IF(E347&lt;&gt;"",_xll.BDP(E347,"short_name"),"")</f>
        <v/>
      </c>
      <c r="AC347" s="19">
        <f t="shared" si="53"/>
        <v>331</v>
      </c>
      <c r="AD347" s="19" t="str">
        <f t="shared" si="48"/>
        <v/>
      </c>
      <c r="AE347" s="19" t="str">
        <f t="shared" si="49"/>
        <v/>
      </c>
      <c r="AG347" s="19" t="s">
        <v>375</v>
      </c>
      <c r="AH347" s="19" t="str">
        <f t="shared" si="50"/>
        <v>3173 JT Equity</v>
      </c>
      <c r="AI347" s="21">
        <f>IFERROR(IF($AG347&lt;&gt;"",_xll.BDP(AH347,"cur_mkt_cap")/1000000,""),"")</f>
        <v>5000.5155199999999</v>
      </c>
      <c r="AJ347" s="22">
        <f>IFERROR((COUNTIF($AI$17:$AI347,$AI347)-1)*0.0001+$AI347,"")</f>
        <v>5000.5155199999999</v>
      </c>
      <c r="AK347" s="22" t="str">
        <f t="shared" si="51"/>
        <v/>
      </c>
      <c r="AQ347" s="19"/>
      <c r="AR347" s="19"/>
      <c r="AT347" s="27"/>
      <c r="AU347" s="19"/>
    </row>
    <row r="348" spans="3:47">
      <c r="C348" s="7" t="str">
        <f t="shared" si="47"/>
        <v/>
      </c>
      <c r="E348" s="7" t="str">
        <f t="shared" si="52"/>
        <v/>
      </c>
      <c r="F348" s="34" t="str">
        <f>IF(E348&lt;&gt;"",_xll.BDP(E348,"short_name"),"")</f>
        <v/>
      </c>
      <c r="AC348" s="19">
        <f t="shared" si="53"/>
        <v>332</v>
      </c>
      <c r="AD348" s="19" t="str">
        <f t="shared" si="48"/>
        <v/>
      </c>
      <c r="AE348" s="19" t="str">
        <f t="shared" si="49"/>
        <v/>
      </c>
      <c r="AG348" s="19" t="s">
        <v>376</v>
      </c>
      <c r="AH348" s="19" t="str">
        <f t="shared" si="50"/>
        <v>3175 JT Equity</v>
      </c>
      <c r="AI348" s="21">
        <f>IFERROR(IF($AG348&lt;&gt;"",_xll.BDP(AH348,"cur_mkt_cap")/1000000,""),"")</f>
        <v>6031.4142000000002</v>
      </c>
      <c r="AJ348" s="22">
        <f>IFERROR((COUNTIF($AI$17:$AI348,$AI348)-1)*0.0001+$AI348,"")</f>
        <v>6031.4142000000002</v>
      </c>
      <c r="AK348" s="22" t="str">
        <f t="shared" si="51"/>
        <v/>
      </c>
      <c r="AQ348" s="19"/>
      <c r="AR348" s="19"/>
      <c r="AT348" s="27"/>
      <c r="AU348" s="19"/>
    </row>
    <row r="349" spans="3:47">
      <c r="C349" s="7" t="str">
        <f t="shared" si="47"/>
        <v/>
      </c>
      <c r="E349" s="7" t="str">
        <f t="shared" si="52"/>
        <v/>
      </c>
      <c r="F349" s="34" t="str">
        <f>IF(E349&lt;&gt;"",_xll.BDP(E349,"short_name"),"")</f>
        <v/>
      </c>
      <c r="AC349" s="19">
        <f t="shared" si="53"/>
        <v>333</v>
      </c>
      <c r="AD349" s="19" t="str">
        <f t="shared" si="48"/>
        <v/>
      </c>
      <c r="AE349" s="19" t="str">
        <f t="shared" si="49"/>
        <v/>
      </c>
      <c r="AG349" s="19" t="s">
        <v>377</v>
      </c>
      <c r="AH349" s="19" t="str">
        <f t="shared" si="50"/>
        <v>3176 JT Equity</v>
      </c>
      <c r="AI349" s="21">
        <f>IFERROR(IF($AG349&lt;&gt;"",_xll.BDP(AH349,"cur_mkt_cap")/1000000,""),"")</f>
        <v>25845.867828000002</v>
      </c>
      <c r="AJ349" s="22">
        <f>IFERROR((COUNTIF($AI$17:$AI349,$AI349)-1)*0.0001+$AI349,"")</f>
        <v>25845.867828000002</v>
      </c>
      <c r="AK349" s="22" t="str">
        <f t="shared" si="51"/>
        <v/>
      </c>
      <c r="AQ349" s="19"/>
      <c r="AR349" s="19"/>
      <c r="AT349" s="27"/>
      <c r="AU349" s="19"/>
    </row>
    <row r="350" spans="3:47">
      <c r="C350" s="7" t="str">
        <f t="shared" si="47"/>
        <v/>
      </c>
      <c r="E350" s="7" t="str">
        <f t="shared" si="52"/>
        <v/>
      </c>
      <c r="F350" s="34" t="str">
        <f>IF(E350&lt;&gt;"",_xll.BDP(E350,"short_name"),"")</f>
        <v/>
      </c>
      <c r="AC350" s="19">
        <f t="shared" si="53"/>
        <v>334</v>
      </c>
      <c r="AD350" s="19" t="str">
        <f t="shared" si="48"/>
        <v/>
      </c>
      <c r="AE350" s="19" t="str">
        <f t="shared" si="49"/>
        <v/>
      </c>
      <c r="AG350" s="19" t="s">
        <v>378</v>
      </c>
      <c r="AH350" s="19" t="str">
        <f t="shared" si="50"/>
        <v>3178 JT Equity</v>
      </c>
      <c r="AI350" s="21">
        <f>IFERROR(IF($AG350&lt;&gt;"",_xll.BDP(AH350,"cur_mkt_cap")/1000000,""),"")</f>
        <v>54869.849600000001</v>
      </c>
      <c r="AJ350" s="22">
        <f>IFERROR((COUNTIF($AI$17:$AI350,$AI350)-1)*0.0001+$AI350,"")</f>
        <v>54869.849600000001</v>
      </c>
      <c r="AK350" s="22" t="str">
        <f t="shared" si="51"/>
        <v/>
      </c>
      <c r="AQ350" s="19"/>
      <c r="AR350" s="19"/>
      <c r="AT350" s="27"/>
      <c r="AU350" s="19"/>
    </row>
    <row r="351" spans="3:47">
      <c r="C351" s="7" t="str">
        <f t="shared" si="47"/>
        <v/>
      </c>
      <c r="E351" s="7" t="str">
        <f t="shared" si="52"/>
        <v/>
      </c>
      <c r="F351" s="34" t="str">
        <f>IF(E351&lt;&gt;"",_xll.BDP(E351,"short_name"),"")</f>
        <v/>
      </c>
      <c r="AC351" s="19">
        <f t="shared" si="53"/>
        <v>335</v>
      </c>
      <c r="AD351" s="19" t="str">
        <f t="shared" si="48"/>
        <v/>
      </c>
      <c r="AE351" s="19" t="str">
        <f t="shared" si="49"/>
        <v/>
      </c>
      <c r="AG351" s="19" t="s">
        <v>379</v>
      </c>
      <c r="AH351" s="19" t="str">
        <f t="shared" si="50"/>
        <v>3179 JT Equity</v>
      </c>
      <c r="AI351" s="21">
        <f>IFERROR(IF($AG351&lt;&gt;"",_xll.BDP(AH351,"cur_mkt_cap")/1000000,""),"")</f>
        <v>16890.234400000001</v>
      </c>
      <c r="AJ351" s="22">
        <f>IFERROR((COUNTIF($AI$17:$AI351,$AI351)-1)*0.0001+$AI351,"")</f>
        <v>16890.234400000001</v>
      </c>
      <c r="AK351" s="22" t="str">
        <f t="shared" si="51"/>
        <v/>
      </c>
      <c r="AQ351" s="19"/>
      <c r="AR351" s="19"/>
      <c r="AT351" s="27"/>
      <c r="AU351" s="19"/>
    </row>
    <row r="352" spans="3:47">
      <c r="C352" s="7" t="str">
        <f t="shared" si="47"/>
        <v/>
      </c>
      <c r="E352" s="7" t="str">
        <f t="shared" si="52"/>
        <v/>
      </c>
      <c r="F352" s="34" t="str">
        <f>IF(E352&lt;&gt;"",_xll.BDP(E352,"short_name"),"")</f>
        <v/>
      </c>
      <c r="AC352" s="19">
        <f t="shared" si="53"/>
        <v>336</v>
      </c>
      <c r="AD352" s="19" t="str">
        <f t="shared" si="48"/>
        <v/>
      </c>
      <c r="AE352" s="19" t="str">
        <f t="shared" si="49"/>
        <v/>
      </c>
      <c r="AG352" s="19" t="s">
        <v>380</v>
      </c>
      <c r="AH352" s="19" t="str">
        <f t="shared" si="50"/>
        <v>3180 JT Equity</v>
      </c>
      <c r="AI352" s="21">
        <f>IFERROR(IF($AG352&lt;&gt;"",_xll.BDP(AH352,"cur_mkt_cap")/1000000,""),"")</f>
        <v>6752.88</v>
      </c>
      <c r="AJ352" s="22">
        <f>IFERROR((COUNTIF($AI$17:$AI352,$AI352)-1)*0.0001+$AI352,"")</f>
        <v>6752.88</v>
      </c>
      <c r="AK352" s="22" t="str">
        <f t="shared" si="51"/>
        <v/>
      </c>
      <c r="AQ352" s="19"/>
      <c r="AR352" s="19"/>
      <c r="AT352" s="27"/>
      <c r="AU352" s="19"/>
    </row>
    <row r="353" spans="3:47">
      <c r="C353" s="7" t="str">
        <f t="shared" si="47"/>
        <v/>
      </c>
      <c r="E353" s="7" t="str">
        <f t="shared" si="52"/>
        <v/>
      </c>
      <c r="F353" s="34" t="str">
        <f>IF(E353&lt;&gt;"",_xll.BDP(E353,"short_name"),"")</f>
        <v/>
      </c>
      <c r="AC353" s="19">
        <f t="shared" si="53"/>
        <v>337</v>
      </c>
      <c r="AD353" s="19" t="str">
        <f t="shared" si="48"/>
        <v/>
      </c>
      <c r="AE353" s="19" t="str">
        <f t="shared" si="49"/>
        <v/>
      </c>
      <c r="AG353" s="19" t="s">
        <v>381</v>
      </c>
      <c r="AH353" s="19" t="str">
        <f t="shared" si="50"/>
        <v>3183 JT Equity</v>
      </c>
      <c r="AI353" s="21">
        <f>IFERROR(IF($AG353&lt;&gt;"",_xll.BDP(AH353,"cur_mkt_cap")/1000000,""),"")</f>
        <v>29740.72725</v>
      </c>
      <c r="AJ353" s="22">
        <f>IFERROR((COUNTIF($AI$17:$AI353,$AI353)-1)*0.0001+$AI353,"")</f>
        <v>29740.72725</v>
      </c>
      <c r="AK353" s="22" t="str">
        <f t="shared" si="51"/>
        <v/>
      </c>
      <c r="AQ353" s="19"/>
      <c r="AR353" s="19"/>
      <c r="AT353" s="27"/>
      <c r="AU353" s="19"/>
    </row>
    <row r="354" spans="3:47">
      <c r="C354" s="7" t="str">
        <f t="shared" si="47"/>
        <v/>
      </c>
      <c r="E354" s="7" t="str">
        <f t="shared" si="52"/>
        <v/>
      </c>
      <c r="F354" s="34" t="str">
        <f>IF(E354&lt;&gt;"",_xll.BDP(E354,"short_name"),"")</f>
        <v/>
      </c>
      <c r="AC354" s="19">
        <f t="shared" si="53"/>
        <v>338</v>
      </c>
      <c r="AD354" s="19" t="str">
        <f t="shared" si="48"/>
        <v/>
      </c>
      <c r="AE354" s="19" t="str">
        <f t="shared" si="49"/>
        <v/>
      </c>
      <c r="AG354" s="19" t="s">
        <v>382</v>
      </c>
      <c r="AH354" s="19" t="str">
        <f t="shared" si="50"/>
        <v>3186 JT Equity</v>
      </c>
      <c r="AI354" s="21">
        <f>IFERROR(IF($AG354&lt;&gt;"",_xll.BDP(AH354,"cur_mkt_cap")/1000000,""),"")</f>
        <v>28337.454900000001</v>
      </c>
      <c r="AJ354" s="22">
        <f>IFERROR((COUNTIF($AI$17:$AI354,$AI354)-1)*0.0001+$AI354,"")</f>
        <v>28337.454900000001</v>
      </c>
      <c r="AK354" s="22" t="str">
        <f t="shared" si="51"/>
        <v/>
      </c>
      <c r="AQ354" s="19"/>
      <c r="AR354" s="19"/>
      <c r="AT354" s="27"/>
      <c r="AU354" s="19"/>
    </row>
    <row r="355" spans="3:47">
      <c r="C355" s="7" t="str">
        <f t="shared" si="47"/>
        <v/>
      </c>
      <c r="E355" s="7" t="str">
        <f t="shared" si="52"/>
        <v/>
      </c>
      <c r="F355" s="34" t="str">
        <f>IF(E355&lt;&gt;"",_xll.BDP(E355,"short_name"),"")</f>
        <v/>
      </c>
      <c r="AC355" s="19">
        <f t="shared" si="53"/>
        <v>339</v>
      </c>
      <c r="AD355" s="19" t="str">
        <f t="shared" si="48"/>
        <v/>
      </c>
      <c r="AE355" s="19" t="str">
        <f t="shared" si="49"/>
        <v/>
      </c>
      <c r="AG355" s="19" t="s">
        <v>383</v>
      </c>
      <c r="AH355" s="19" t="str">
        <f t="shared" si="50"/>
        <v>3191 JT Equity</v>
      </c>
      <c r="AI355" s="21">
        <f>IFERROR(IF($AG355&lt;&gt;"",_xll.BDP(AH355,"cur_mkt_cap")/1000000,""),"")</f>
        <v>166967.66679999998</v>
      </c>
      <c r="AJ355" s="22">
        <f>IFERROR((COUNTIF($AI$17:$AI355,$AI355)-1)*0.0001+$AI355,"")</f>
        <v>166967.66679999998</v>
      </c>
      <c r="AK355" s="22" t="str">
        <f t="shared" si="51"/>
        <v/>
      </c>
      <c r="AQ355" s="19"/>
      <c r="AR355" s="19"/>
      <c r="AT355" s="27"/>
      <c r="AU355" s="19"/>
    </row>
    <row r="356" spans="3:47">
      <c r="C356" s="7" t="str">
        <f t="shared" si="47"/>
        <v/>
      </c>
      <c r="E356" s="7" t="str">
        <f t="shared" si="52"/>
        <v/>
      </c>
      <c r="F356" s="34" t="str">
        <f>IF(E356&lt;&gt;"",_xll.BDP(E356,"short_name"),"")</f>
        <v/>
      </c>
      <c r="AC356" s="19">
        <f t="shared" si="53"/>
        <v>340</v>
      </c>
      <c r="AD356" s="19" t="str">
        <f t="shared" si="48"/>
        <v/>
      </c>
      <c r="AE356" s="19" t="str">
        <f t="shared" si="49"/>
        <v/>
      </c>
      <c r="AG356" s="19" t="s">
        <v>384</v>
      </c>
      <c r="AH356" s="19" t="str">
        <f t="shared" si="50"/>
        <v>3193 JT Equity</v>
      </c>
      <c r="AI356" s="21">
        <f>IFERROR(IF($AG356&lt;&gt;"",_xll.BDP(AH356,"cur_mkt_cap")/1000000,""),"")</f>
        <v>27255.5049</v>
      </c>
      <c r="AJ356" s="22">
        <f>IFERROR((COUNTIF($AI$17:$AI356,$AI356)-1)*0.0001+$AI356,"")</f>
        <v>27255.5049</v>
      </c>
      <c r="AK356" s="22" t="str">
        <f t="shared" si="51"/>
        <v/>
      </c>
      <c r="AQ356" s="19"/>
      <c r="AR356" s="19"/>
      <c r="AT356" s="27"/>
      <c r="AU356" s="19"/>
    </row>
    <row r="357" spans="3:47">
      <c r="C357" s="7" t="str">
        <f t="shared" si="47"/>
        <v/>
      </c>
      <c r="E357" s="7" t="str">
        <f t="shared" si="52"/>
        <v/>
      </c>
      <c r="F357" s="34" t="str">
        <f>IF(E357&lt;&gt;"",_xll.BDP(E357,"short_name"),"")</f>
        <v/>
      </c>
      <c r="AC357" s="19">
        <f t="shared" si="53"/>
        <v>341</v>
      </c>
      <c r="AD357" s="19" t="str">
        <f t="shared" si="48"/>
        <v/>
      </c>
      <c r="AE357" s="19" t="str">
        <f t="shared" si="49"/>
        <v/>
      </c>
      <c r="AG357" s="19" t="s">
        <v>385</v>
      </c>
      <c r="AH357" s="19" t="str">
        <f t="shared" si="50"/>
        <v>3194 JT Equity</v>
      </c>
      <c r="AI357" s="21">
        <f>IFERROR(IF($AG357&lt;&gt;"",_xll.BDP(AH357,"cur_mkt_cap")/1000000,""),"")</f>
        <v>9723.0327479999996</v>
      </c>
      <c r="AJ357" s="22">
        <f>IFERROR((COUNTIF($AI$17:$AI357,$AI357)-1)*0.0001+$AI357,"")</f>
        <v>9723.0327479999996</v>
      </c>
      <c r="AK357" s="22" t="str">
        <f t="shared" si="51"/>
        <v/>
      </c>
      <c r="AQ357" s="19"/>
      <c r="AR357" s="19"/>
      <c r="AT357" s="27"/>
      <c r="AU357" s="19"/>
    </row>
    <row r="358" spans="3:47">
      <c r="C358" s="7" t="str">
        <f t="shared" si="47"/>
        <v/>
      </c>
      <c r="E358" s="7" t="str">
        <f t="shared" si="52"/>
        <v/>
      </c>
      <c r="F358" s="34" t="str">
        <f>IF(E358&lt;&gt;"",_xll.BDP(E358,"short_name"),"")</f>
        <v/>
      </c>
      <c r="AC358" s="19">
        <f t="shared" si="53"/>
        <v>342</v>
      </c>
      <c r="AD358" s="19" t="str">
        <f t="shared" si="48"/>
        <v/>
      </c>
      <c r="AE358" s="19" t="str">
        <f t="shared" si="49"/>
        <v/>
      </c>
      <c r="AG358" s="19" t="s">
        <v>386</v>
      </c>
      <c r="AH358" s="19" t="str">
        <f t="shared" si="50"/>
        <v>3196 JT Equity</v>
      </c>
      <c r="AI358" s="21">
        <f>IFERROR(IF($AG358&lt;&gt;"",_xll.BDP(AH358,"cur_mkt_cap")/1000000,""),"")</f>
        <v>18888.677599999999</v>
      </c>
      <c r="AJ358" s="22">
        <f>IFERROR((COUNTIF($AI$17:$AI358,$AI358)-1)*0.0001+$AI358,"")</f>
        <v>18888.677599999999</v>
      </c>
      <c r="AK358" s="22" t="str">
        <f t="shared" si="51"/>
        <v/>
      </c>
      <c r="AQ358" s="19"/>
      <c r="AR358" s="19"/>
      <c r="AT358" s="27"/>
      <c r="AU358" s="19"/>
    </row>
    <row r="359" spans="3:47">
      <c r="C359" s="7" t="str">
        <f t="shared" si="47"/>
        <v/>
      </c>
      <c r="E359" s="7" t="str">
        <f t="shared" si="52"/>
        <v/>
      </c>
      <c r="F359" s="34" t="str">
        <f>IF(E359&lt;&gt;"",_xll.BDP(E359,"short_name"),"")</f>
        <v/>
      </c>
      <c r="AC359" s="19">
        <f t="shared" si="53"/>
        <v>343</v>
      </c>
      <c r="AD359" s="19" t="str">
        <f t="shared" si="48"/>
        <v/>
      </c>
      <c r="AE359" s="19" t="str">
        <f t="shared" si="49"/>
        <v/>
      </c>
      <c r="AG359" s="19" t="s">
        <v>387</v>
      </c>
      <c r="AH359" s="19" t="str">
        <f t="shared" si="50"/>
        <v>3197 JT Equity</v>
      </c>
      <c r="AI359" s="21">
        <f>IFERROR(IF($AG359&lt;&gt;"",_xll.BDP(AH359,"cur_mkt_cap")/1000000,""),"")</f>
        <v>310370.56199999998</v>
      </c>
      <c r="AJ359" s="22">
        <f>IFERROR((COUNTIF($AI$17:$AI359,$AI359)-1)*0.0001+$AI359,"")</f>
        <v>310370.56199999998</v>
      </c>
      <c r="AK359" s="22" t="str">
        <f t="shared" si="51"/>
        <v/>
      </c>
      <c r="AQ359" s="19"/>
      <c r="AR359" s="19"/>
      <c r="AT359" s="27"/>
      <c r="AU359" s="19"/>
    </row>
    <row r="360" spans="3:47">
      <c r="C360" s="7" t="str">
        <f t="shared" si="47"/>
        <v/>
      </c>
      <c r="E360" s="7" t="str">
        <f t="shared" si="52"/>
        <v/>
      </c>
      <c r="F360" s="34" t="str">
        <f>IF(E360&lt;&gt;"",_xll.BDP(E360,"short_name"),"")</f>
        <v/>
      </c>
      <c r="AC360" s="19">
        <f t="shared" si="53"/>
        <v>344</v>
      </c>
      <c r="AD360" s="19" t="str">
        <f t="shared" si="48"/>
        <v/>
      </c>
      <c r="AE360" s="19" t="str">
        <f t="shared" si="49"/>
        <v/>
      </c>
      <c r="AG360" s="19" t="s">
        <v>388</v>
      </c>
      <c r="AH360" s="19" t="str">
        <f t="shared" si="50"/>
        <v>3199 JT Equity</v>
      </c>
      <c r="AI360" s="21">
        <f>IFERROR(IF($AG360&lt;&gt;"",_xll.BDP(AH360,"cur_mkt_cap")/1000000,""),"")</f>
        <v>15807.984499999999</v>
      </c>
      <c r="AJ360" s="22">
        <f>IFERROR((COUNTIF($AI$17:$AI360,$AI360)-1)*0.0001+$AI360,"")</f>
        <v>15807.984499999999</v>
      </c>
      <c r="AK360" s="22" t="str">
        <f t="shared" si="51"/>
        <v/>
      </c>
      <c r="AQ360" s="19"/>
      <c r="AR360" s="19"/>
      <c r="AT360" s="27"/>
      <c r="AU360" s="19"/>
    </row>
    <row r="361" spans="3:47">
      <c r="C361" s="7" t="str">
        <f t="shared" si="47"/>
        <v/>
      </c>
      <c r="E361" s="7" t="str">
        <f t="shared" si="52"/>
        <v/>
      </c>
      <c r="F361" s="34" t="str">
        <f>IF(E361&lt;&gt;"",_xll.BDP(E361,"short_name"),"")</f>
        <v/>
      </c>
      <c r="AC361" s="19">
        <f t="shared" si="53"/>
        <v>345</v>
      </c>
      <c r="AD361" s="19" t="str">
        <f t="shared" si="48"/>
        <v/>
      </c>
      <c r="AE361" s="19" t="str">
        <f t="shared" si="49"/>
        <v/>
      </c>
      <c r="AG361" s="19" t="s">
        <v>389</v>
      </c>
      <c r="AH361" s="19" t="str">
        <f t="shared" si="50"/>
        <v>3201 JT Equity</v>
      </c>
      <c r="AI361" s="21">
        <f>IFERROR(IF($AG361&lt;&gt;"",_xll.BDP(AH361,"cur_mkt_cap")/1000000,""),"")</f>
        <v>78522.803064000007</v>
      </c>
      <c r="AJ361" s="22">
        <f>IFERROR((COUNTIF($AI$17:$AI361,$AI361)-1)*0.0001+$AI361,"")</f>
        <v>78522.803064000007</v>
      </c>
      <c r="AK361" s="22" t="str">
        <f t="shared" si="51"/>
        <v/>
      </c>
      <c r="AQ361" s="19"/>
      <c r="AR361" s="19"/>
      <c r="AT361" s="27"/>
      <c r="AU361" s="19"/>
    </row>
    <row r="362" spans="3:47">
      <c r="C362" s="7" t="str">
        <f t="shared" si="47"/>
        <v/>
      </c>
      <c r="E362" s="7" t="str">
        <f t="shared" si="52"/>
        <v/>
      </c>
      <c r="F362" s="34" t="str">
        <f>IF(E362&lt;&gt;"",_xll.BDP(E362,"short_name"),"")</f>
        <v/>
      </c>
      <c r="AC362" s="19">
        <f t="shared" si="53"/>
        <v>346</v>
      </c>
      <c r="AD362" s="19" t="str">
        <f t="shared" si="48"/>
        <v/>
      </c>
      <c r="AE362" s="19" t="str">
        <f t="shared" si="49"/>
        <v/>
      </c>
      <c r="AG362" s="19" t="s">
        <v>390</v>
      </c>
      <c r="AH362" s="19" t="str">
        <f t="shared" si="50"/>
        <v>3202 JT Equity</v>
      </c>
      <c r="AI362" s="21">
        <f>IFERROR(IF($AG362&lt;&gt;"",_xll.BDP(AH362,"cur_mkt_cap")/1000000,""),"")</f>
        <v>2250</v>
      </c>
      <c r="AJ362" s="22">
        <f>IFERROR((COUNTIF($AI$17:$AI362,$AI362)-1)*0.0001+$AI362,"")</f>
        <v>2250</v>
      </c>
      <c r="AK362" s="22" t="str">
        <f t="shared" si="51"/>
        <v/>
      </c>
      <c r="AQ362" s="19"/>
      <c r="AR362" s="19"/>
      <c r="AT362" s="27"/>
      <c r="AU362" s="19"/>
    </row>
    <row r="363" spans="3:47">
      <c r="C363" s="7" t="str">
        <f t="shared" si="47"/>
        <v/>
      </c>
      <c r="E363" s="7" t="str">
        <f t="shared" si="52"/>
        <v/>
      </c>
      <c r="F363" s="34" t="str">
        <f>IF(E363&lt;&gt;"",_xll.BDP(E363,"short_name"),"")</f>
        <v/>
      </c>
      <c r="AC363" s="19">
        <f t="shared" si="53"/>
        <v>347</v>
      </c>
      <c r="AD363" s="19" t="str">
        <f t="shared" si="48"/>
        <v/>
      </c>
      <c r="AE363" s="19" t="str">
        <f t="shared" si="49"/>
        <v/>
      </c>
      <c r="AG363" s="19" t="s">
        <v>391</v>
      </c>
      <c r="AH363" s="19" t="str">
        <f t="shared" si="50"/>
        <v>3204 JT Equity</v>
      </c>
      <c r="AI363" s="21">
        <f>IFERROR(IF($AG363&lt;&gt;"",_xll.BDP(AH363,"cur_mkt_cap")/1000000,""),"")</f>
        <v>4890.425056</v>
      </c>
      <c r="AJ363" s="22">
        <f>IFERROR((COUNTIF($AI$17:$AI363,$AI363)-1)*0.0001+$AI363,"")</f>
        <v>4890.425056</v>
      </c>
      <c r="AK363" s="22" t="str">
        <f t="shared" si="51"/>
        <v/>
      </c>
      <c r="AQ363" s="19"/>
      <c r="AR363" s="19"/>
      <c r="AT363" s="27"/>
      <c r="AU363" s="19"/>
    </row>
    <row r="364" spans="3:47">
      <c r="C364" s="7" t="str">
        <f t="shared" si="47"/>
        <v/>
      </c>
      <c r="E364" s="7" t="str">
        <f t="shared" si="52"/>
        <v/>
      </c>
      <c r="F364" s="34" t="str">
        <f>IF(E364&lt;&gt;"",_xll.BDP(E364,"short_name"),"")</f>
        <v/>
      </c>
      <c r="AC364" s="19">
        <f t="shared" si="53"/>
        <v>348</v>
      </c>
      <c r="AD364" s="19" t="str">
        <f t="shared" si="48"/>
        <v/>
      </c>
      <c r="AE364" s="19" t="str">
        <f t="shared" si="49"/>
        <v/>
      </c>
      <c r="AG364" s="19" t="s">
        <v>392</v>
      </c>
      <c r="AH364" s="19" t="str">
        <f t="shared" si="50"/>
        <v>3205 JT Equity</v>
      </c>
      <c r="AI364" s="21">
        <f>IFERROR(IF($AG364&lt;&gt;"",_xll.BDP(AH364,"cur_mkt_cap")/1000000,""),"")</f>
        <v>17114.391238</v>
      </c>
      <c r="AJ364" s="22">
        <f>IFERROR((COUNTIF($AI$17:$AI364,$AI364)-1)*0.0001+$AI364,"")</f>
        <v>17114.391238</v>
      </c>
      <c r="AK364" s="22" t="str">
        <f t="shared" si="51"/>
        <v/>
      </c>
      <c r="AQ364" s="19"/>
      <c r="AR364" s="19"/>
      <c r="AT364" s="27"/>
      <c r="AU364" s="19"/>
    </row>
    <row r="365" spans="3:47">
      <c r="C365" s="7" t="str">
        <f t="shared" si="47"/>
        <v/>
      </c>
      <c r="E365" s="7" t="str">
        <f t="shared" si="52"/>
        <v/>
      </c>
      <c r="F365" s="34" t="str">
        <f>IF(E365&lt;&gt;"",_xll.BDP(E365,"short_name"),"")</f>
        <v/>
      </c>
      <c r="AC365" s="19">
        <f t="shared" si="53"/>
        <v>349</v>
      </c>
      <c r="AD365" s="19" t="str">
        <f t="shared" si="48"/>
        <v/>
      </c>
      <c r="AE365" s="19" t="str">
        <f t="shared" si="49"/>
        <v/>
      </c>
      <c r="AG365" s="19" t="s">
        <v>393</v>
      </c>
      <c r="AH365" s="19" t="str">
        <f t="shared" si="50"/>
        <v>3221 JT Equity</v>
      </c>
      <c r="AI365" s="21">
        <f>IFERROR(IF($AG365&lt;&gt;"",_xll.BDP(AH365,"cur_mkt_cap")/1000000,""),"")</f>
        <v>13278.6592</v>
      </c>
      <c r="AJ365" s="22">
        <f>IFERROR((COUNTIF($AI$17:$AI365,$AI365)-1)*0.0001+$AI365,"")</f>
        <v>13278.6592</v>
      </c>
      <c r="AK365" s="22" t="str">
        <f t="shared" si="51"/>
        <v/>
      </c>
      <c r="AQ365" s="19"/>
      <c r="AR365" s="19"/>
      <c r="AT365" s="27"/>
      <c r="AU365" s="19"/>
    </row>
    <row r="366" spans="3:47">
      <c r="C366" s="7" t="str">
        <f t="shared" si="47"/>
        <v/>
      </c>
      <c r="E366" s="7" t="str">
        <f t="shared" si="52"/>
        <v/>
      </c>
      <c r="F366" s="34" t="str">
        <f>IF(E366&lt;&gt;"",_xll.BDP(E366,"short_name"),"")</f>
        <v/>
      </c>
      <c r="AC366" s="19">
        <f t="shared" si="53"/>
        <v>350</v>
      </c>
      <c r="AD366" s="19" t="str">
        <f t="shared" si="48"/>
        <v/>
      </c>
      <c r="AE366" s="19" t="str">
        <f t="shared" si="49"/>
        <v/>
      </c>
      <c r="AG366" s="19" t="s">
        <v>394</v>
      </c>
      <c r="AH366" s="19" t="str">
        <f t="shared" si="50"/>
        <v>3222 JT Equity</v>
      </c>
      <c r="AI366" s="21">
        <f>IFERROR(IF($AG366&lt;&gt;"",_xll.BDP(AH366,"cur_mkt_cap")/1000000,""),"")</f>
        <v>132208.081424</v>
      </c>
      <c r="AJ366" s="22">
        <f>IFERROR((COUNTIF($AI$17:$AI366,$AI366)-1)*0.0001+$AI366,"")</f>
        <v>132208.081424</v>
      </c>
      <c r="AK366" s="22" t="str">
        <f t="shared" si="51"/>
        <v/>
      </c>
      <c r="AQ366" s="19"/>
      <c r="AR366" s="19"/>
      <c r="AT366" s="27"/>
      <c r="AU366" s="19"/>
    </row>
    <row r="367" spans="3:47">
      <c r="C367" s="7" t="str">
        <f t="shared" si="47"/>
        <v/>
      </c>
      <c r="E367" s="7" t="str">
        <f t="shared" si="52"/>
        <v/>
      </c>
      <c r="F367" s="34" t="str">
        <f>IF(E367&lt;&gt;"",_xll.BDP(E367,"short_name"),"")</f>
        <v/>
      </c>
      <c r="AC367" s="19">
        <f t="shared" si="53"/>
        <v>351</v>
      </c>
      <c r="AD367" s="19" t="str">
        <f t="shared" si="48"/>
        <v/>
      </c>
      <c r="AE367" s="19" t="str">
        <f t="shared" si="49"/>
        <v/>
      </c>
      <c r="AG367" s="19" t="s">
        <v>395</v>
      </c>
      <c r="AH367" s="19" t="str">
        <f t="shared" si="50"/>
        <v>3228 JT Equity</v>
      </c>
      <c r="AI367" s="21">
        <f>IFERROR(IF($AG367&lt;&gt;"",_xll.BDP(AH367,"cur_mkt_cap")/1000000,""),"")</f>
        <v>32929.715199999999</v>
      </c>
      <c r="AJ367" s="22">
        <f>IFERROR((COUNTIF($AI$17:$AI367,$AI367)-1)*0.0001+$AI367,"")</f>
        <v>32929.715199999999</v>
      </c>
      <c r="AK367" s="22" t="str">
        <f t="shared" si="51"/>
        <v/>
      </c>
      <c r="AQ367" s="19"/>
      <c r="AR367" s="19"/>
      <c r="AT367" s="27"/>
      <c r="AU367" s="19"/>
    </row>
    <row r="368" spans="3:47">
      <c r="C368" s="7" t="str">
        <f t="shared" si="47"/>
        <v/>
      </c>
      <c r="E368" s="7" t="str">
        <f t="shared" si="52"/>
        <v/>
      </c>
      <c r="F368" s="34" t="str">
        <f>IF(E368&lt;&gt;"",_xll.BDP(E368,"short_name"),"")</f>
        <v/>
      </c>
      <c r="AC368" s="19">
        <f t="shared" si="53"/>
        <v>352</v>
      </c>
      <c r="AD368" s="19" t="str">
        <f t="shared" si="48"/>
        <v/>
      </c>
      <c r="AE368" s="19" t="str">
        <f t="shared" si="49"/>
        <v/>
      </c>
      <c r="AG368" s="19" t="s">
        <v>396</v>
      </c>
      <c r="AH368" s="19" t="str">
        <f t="shared" si="50"/>
        <v>3231 JT Equity</v>
      </c>
      <c r="AI368" s="21">
        <f>IFERROR(IF($AG368&lt;&gt;"",_xll.BDP(AH368,"cur_mkt_cap")/1000000,""),"")</f>
        <v>362736.53849099996</v>
      </c>
      <c r="AJ368" s="22">
        <f>IFERROR((COUNTIF($AI$17:$AI368,$AI368)-1)*0.0001+$AI368,"")</f>
        <v>362736.53849099996</v>
      </c>
      <c r="AK368" s="22" t="str">
        <f t="shared" si="51"/>
        <v/>
      </c>
      <c r="AQ368" s="19"/>
      <c r="AR368" s="19"/>
      <c r="AT368" s="27"/>
      <c r="AU368" s="19"/>
    </row>
    <row r="369" spans="3:47">
      <c r="C369" s="7" t="str">
        <f t="shared" si="47"/>
        <v/>
      </c>
      <c r="E369" s="7" t="str">
        <f t="shared" si="52"/>
        <v/>
      </c>
      <c r="F369" s="34" t="str">
        <f>IF(E369&lt;&gt;"",_xll.BDP(E369,"short_name"),"")</f>
        <v/>
      </c>
      <c r="AC369" s="19">
        <f t="shared" si="53"/>
        <v>353</v>
      </c>
      <c r="AD369" s="19" t="str">
        <f t="shared" si="48"/>
        <v/>
      </c>
      <c r="AE369" s="19" t="str">
        <f t="shared" si="49"/>
        <v/>
      </c>
      <c r="AG369" s="19" t="s">
        <v>397</v>
      </c>
      <c r="AH369" s="19" t="str">
        <f t="shared" si="50"/>
        <v>3232 JT Equity</v>
      </c>
      <c r="AI369" s="21">
        <f>IFERROR(IF($AG369&lt;&gt;"",_xll.BDP(AH369,"cur_mkt_cap")/1000000,""),"")</f>
        <v>41740.315787</v>
      </c>
      <c r="AJ369" s="22">
        <f>IFERROR((COUNTIF($AI$17:$AI369,$AI369)-1)*0.0001+$AI369,"")</f>
        <v>41740.315787</v>
      </c>
      <c r="AK369" s="22" t="str">
        <f t="shared" si="51"/>
        <v/>
      </c>
      <c r="AQ369" s="19"/>
      <c r="AR369" s="19"/>
      <c r="AT369" s="27"/>
      <c r="AU369" s="19"/>
    </row>
    <row r="370" spans="3:47">
      <c r="C370" s="7" t="str">
        <f t="shared" si="47"/>
        <v/>
      </c>
      <c r="E370" s="7" t="str">
        <f t="shared" si="52"/>
        <v/>
      </c>
      <c r="F370" s="34" t="str">
        <f>IF(E370&lt;&gt;"",_xll.BDP(E370,"short_name"),"")</f>
        <v/>
      </c>
      <c r="AC370" s="19">
        <f t="shared" si="53"/>
        <v>354</v>
      </c>
      <c r="AD370" s="19" t="str">
        <f t="shared" si="48"/>
        <v/>
      </c>
      <c r="AE370" s="19" t="str">
        <f t="shared" si="49"/>
        <v/>
      </c>
      <c r="AG370" s="19" t="s">
        <v>398</v>
      </c>
      <c r="AH370" s="19" t="str">
        <f t="shared" si="50"/>
        <v>3244 JT Equity</v>
      </c>
      <c r="AI370" s="21">
        <f>IFERROR(IF($AG370&lt;&gt;"",_xll.BDP(AH370,"cur_mkt_cap")/1000000,""),"")</f>
        <v>30366.57113</v>
      </c>
      <c r="AJ370" s="22">
        <f>IFERROR((COUNTIF($AI$17:$AI370,$AI370)-1)*0.0001+$AI370,"")</f>
        <v>30366.57113</v>
      </c>
      <c r="AK370" s="22" t="str">
        <f t="shared" si="51"/>
        <v/>
      </c>
      <c r="AQ370" s="19"/>
      <c r="AR370" s="19"/>
      <c r="AT370" s="27"/>
      <c r="AU370" s="19"/>
    </row>
    <row r="371" spans="3:47">
      <c r="C371" s="7" t="str">
        <f t="shared" si="47"/>
        <v/>
      </c>
      <c r="E371" s="7" t="str">
        <f t="shared" si="52"/>
        <v/>
      </c>
      <c r="F371" s="34" t="str">
        <f>IF(E371&lt;&gt;"",_xll.BDP(E371,"short_name"),"")</f>
        <v/>
      </c>
      <c r="AC371" s="19">
        <f t="shared" si="53"/>
        <v>355</v>
      </c>
      <c r="AD371" s="19" t="str">
        <f t="shared" si="48"/>
        <v/>
      </c>
      <c r="AE371" s="19" t="str">
        <f t="shared" si="49"/>
        <v/>
      </c>
      <c r="AG371" s="19" t="s">
        <v>399</v>
      </c>
      <c r="AH371" s="19" t="str">
        <f t="shared" si="50"/>
        <v>3245 JT Equity</v>
      </c>
      <c r="AI371" s="21">
        <f>IFERROR(IF($AG371&lt;&gt;"",_xll.BDP(AH371,"cur_mkt_cap")/1000000,""),"")</f>
        <v>12193.6896</v>
      </c>
      <c r="AJ371" s="22">
        <f>IFERROR((COUNTIF($AI$17:$AI371,$AI371)-1)*0.0001+$AI371,"")</f>
        <v>12193.6896</v>
      </c>
      <c r="AK371" s="22" t="str">
        <f t="shared" si="51"/>
        <v/>
      </c>
      <c r="AQ371" s="19"/>
      <c r="AR371" s="19"/>
      <c r="AT371" s="27"/>
      <c r="AU371" s="19"/>
    </row>
    <row r="372" spans="3:47">
      <c r="C372" s="7" t="str">
        <f t="shared" si="47"/>
        <v/>
      </c>
      <c r="E372" s="7" t="str">
        <f t="shared" si="52"/>
        <v/>
      </c>
      <c r="F372" s="34" t="str">
        <f>IF(E372&lt;&gt;"",_xll.BDP(E372,"short_name"),"")</f>
        <v/>
      </c>
      <c r="AC372" s="19">
        <f t="shared" si="53"/>
        <v>356</v>
      </c>
      <c r="AD372" s="19" t="str">
        <f t="shared" si="48"/>
        <v/>
      </c>
      <c r="AE372" s="19" t="str">
        <f t="shared" si="49"/>
        <v/>
      </c>
      <c r="AG372" s="19" t="s">
        <v>400</v>
      </c>
      <c r="AH372" s="19" t="str">
        <f t="shared" si="50"/>
        <v>3250 JT Equity</v>
      </c>
      <c r="AI372" s="21">
        <f>IFERROR(IF($AG372&lt;&gt;"",_xll.BDP(AH372,"cur_mkt_cap")/1000000,""),"")</f>
        <v>9635.268</v>
      </c>
      <c r="AJ372" s="22">
        <f>IFERROR((COUNTIF($AI$17:$AI372,$AI372)-1)*0.0001+$AI372,"")</f>
        <v>9635.268</v>
      </c>
      <c r="AK372" s="22" t="str">
        <f t="shared" si="51"/>
        <v/>
      </c>
      <c r="AQ372" s="19"/>
      <c r="AR372" s="19"/>
      <c r="AT372" s="27"/>
      <c r="AU372" s="19"/>
    </row>
    <row r="373" spans="3:47">
      <c r="C373" s="7" t="str">
        <f t="shared" si="47"/>
        <v/>
      </c>
      <c r="E373" s="7" t="str">
        <f t="shared" si="52"/>
        <v/>
      </c>
      <c r="F373" s="34" t="str">
        <f>IF(E373&lt;&gt;"",_xll.BDP(E373,"short_name"),"")</f>
        <v/>
      </c>
      <c r="AC373" s="19">
        <f t="shared" si="53"/>
        <v>357</v>
      </c>
      <c r="AD373" s="19" t="str">
        <f t="shared" si="48"/>
        <v/>
      </c>
      <c r="AE373" s="19" t="str">
        <f t="shared" si="49"/>
        <v/>
      </c>
      <c r="AG373" s="19" t="s">
        <v>401</v>
      </c>
      <c r="AH373" s="19" t="str">
        <f t="shared" si="50"/>
        <v>3252 JT Equity</v>
      </c>
      <c r="AI373" s="21">
        <f>IFERROR(IF($AG373&lt;&gt;"",_xll.BDP(AH373,"cur_mkt_cap")/1000000,""),"")</f>
        <v>34270.875800000002</v>
      </c>
      <c r="AJ373" s="22">
        <f>IFERROR((COUNTIF($AI$17:$AI373,$AI373)-1)*0.0001+$AI373,"")</f>
        <v>34270.875800000002</v>
      </c>
      <c r="AK373" s="22" t="str">
        <f t="shared" si="51"/>
        <v/>
      </c>
      <c r="AQ373" s="19"/>
      <c r="AR373" s="19"/>
      <c r="AT373" s="27"/>
      <c r="AU373" s="19"/>
    </row>
    <row r="374" spans="3:47">
      <c r="C374" s="7" t="str">
        <f t="shared" si="47"/>
        <v/>
      </c>
      <c r="E374" s="7" t="str">
        <f t="shared" si="52"/>
        <v/>
      </c>
      <c r="F374" s="34" t="str">
        <f>IF(E374&lt;&gt;"",_xll.BDP(E374,"short_name"),"")</f>
        <v/>
      </c>
      <c r="AC374" s="19">
        <f t="shared" si="53"/>
        <v>358</v>
      </c>
      <c r="AD374" s="19" t="str">
        <f t="shared" si="48"/>
        <v/>
      </c>
      <c r="AE374" s="19" t="str">
        <f t="shared" si="49"/>
        <v/>
      </c>
      <c r="AG374" s="19" t="s">
        <v>402</v>
      </c>
      <c r="AH374" s="19" t="str">
        <f t="shared" si="50"/>
        <v>3254 JT Equity</v>
      </c>
      <c r="AI374" s="21">
        <f>IFERROR(IF($AG374&lt;&gt;"",_xll.BDP(AH374,"cur_mkt_cap")/1000000,""),"")</f>
        <v>85950.971999999994</v>
      </c>
      <c r="AJ374" s="22">
        <f>IFERROR((COUNTIF($AI$17:$AI374,$AI374)-1)*0.0001+$AI374,"")</f>
        <v>85950.971999999994</v>
      </c>
      <c r="AK374" s="22" t="str">
        <f t="shared" si="51"/>
        <v/>
      </c>
      <c r="AQ374" s="19"/>
      <c r="AR374" s="19"/>
      <c r="AT374" s="27"/>
      <c r="AU374" s="19"/>
    </row>
    <row r="375" spans="3:47">
      <c r="C375" s="7" t="str">
        <f t="shared" si="47"/>
        <v/>
      </c>
      <c r="E375" s="7" t="str">
        <f t="shared" si="52"/>
        <v/>
      </c>
      <c r="F375" s="34" t="str">
        <f>IF(E375&lt;&gt;"",_xll.BDP(E375,"short_name"),"")</f>
        <v/>
      </c>
      <c r="AC375" s="19">
        <f t="shared" si="53"/>
        <v>359</v>
      </c>
      <c r="AD375" s="19" t="str">
        <f t="shared" si="48"/>
        <v/>
      </c>
      <c r="AE375" s="19" t="str">
        <f t="shared" si="49"/>
        <v/>
      </c>
      <c r="AG375" s="19" t="s">
        <v>403</v>
      </c>
      <c r="AH375" s="19" t="str">
        <f t="shared" si="50"/>
        <v>3258 JT Equity</v>
      </c>
      <c r="AI375" s="21">
        <f>IFERROR(IF($AG375&lt;&gt;"",_xll.BDP(AH375,"cur_mkt_cap")/1000000,""),"")</f>
        <v>74521.144500000009</v>
      </c>
      <c r="AJ375" s="22">
        <f>IFERROR((COUNTIF($AI$17:$AI375,$AI375)-1)*0.0001+$AI375,"")</f>
        <v>74521.144500000009</v>
      </c>
      <c r="AK375" s="22" t="str">
        <f t="shared" si="51"/>
        <v/>
      </c>
      <c r="AQ375" s="19"/>
      <c r="AR375" s="19"/>
      <c r="AT375" s="27"/>
      <c r="AU375" s="19"/>
    </row>
    <row r="376" spans="3:47">
      <c r="C376" s="7" t="str">
        <f t="shared" si="47"/>
        <v/>
      </c>
      <c r="E376" s="7" t="str">
        <f t="shared" si="52"/>
        <v/>
      </c>
      <c r="F376" s="34" t="str">
        <f>IF(E376&lt;&gt;"",_xll.BDP(E376,"short_name"),"")</f>
        <v/>
      </c>
      <c r="AC376" s="19">
        <f t="shared" si="53"/>
        <v>360</v>
      </c>
      <c r="AD376" s="19" t="str">
        <f t="shared" si="48"/>
        <v/>
      </c>
      <c r="AE376" s="19" t="str">
        <f t="shared" si="49"/>
        <v/>
      </c>
      <c r="AG376" s="19" t="s">
        <v>404</v>
      </c>
      <c r="AH376" s="19" t="str">
        <f t="shared" si="50"/>
        <v>3271 JT Equity</v>
      </c>
      <c r="AI376" s="21">
        <f>IFERROR(IF($AG376&lt;&gt;"",_xll.BDP(AH376,"cur_mkt_cap")/1000000,""),"")</f>
        <v>6101.2758000000003</v>
      </c>
      <c r="AJ376" s="22">
        <f>IFERROR((COUNTIF($AI$17:$AI376,$AI376)-1)*0.0001+$AI376,"")</f>
        <v>6101.2758000000003</v>
      </c>
      <c r="AK376" s="22" t="str">
        <f t="shared" si="51"/>
        <v/>
      </c>
      <c r="AQ376" s="19"/>
      <c r="AR376" s="19"/>
      <c r="AT376" s="27"/>
      <c r="AU376" s="19"/>
    </row>
    <row r="377" spans="3:47">
      <c r="C377" s="7" t="str">
        <f t="shared" si="47"/>
        <v/>
      </c>
      <c r="E377" s="7" t="str">
        <f t="shared" si="52"/>
        <v/>
      </c>
      <c r="F377" s="34" t="str">
        <f>IF(E377&lt;&gt;"",_xll.BDP(E377,"short_name"),"")</f>
        <v/>
      </c>
      <c r="AC377" s="19">
        <f t="shared" si="53"/>
        <v>361</v>
      </c>
      <c r="AD377" s="19" t="str">
        <f t="shared" si="48"/>
        <v/>
      </c>
      <c r="AE377" s="19" t="str">
        <f t="shared" si="49"/>
        <v/>
      </c>
      <c r="AG377" s="19" t="s">
        <v>405</v>
      </c>
      <c r="AH377" s="19" t="str">
        <f t="shared" si="50"/>
        <v>3276 JT Equity</v>
      </c>
      <c r="AI377" s="21">
        <f>IFERROR(IF($AG377&lt;&gt;"",_xll.BDP(AH377,"cur_mkt_cap")/1000000,""),"")</f>
        <v>26578.763200000001</v>
      </c>
      <c r="AJ377" s="22">
        <f>IFERROR((COUNTIF($AI$17:$AI377,$AI377)-1)*0.0001+$AI377,"")</f>
        <v>26578.763200000001</v>
      </c>
      <c r="AK377" s="22" t="str">
        <f t="shared" si="51"/>
        <v/>
      </c>
      <c r="AQ377" s="19"/>
      <c r="AR377" s="19"/>
      <c r="AT377" s="27"/>
      <c r="AU377" s="19"/>
    </row>
    <row r="378" spans="3:47">
      <c r="C378" s="7" t="str">
        <f t="shared" si="47"/>
        <v/>
      </c>
      <c r="E378" s="7" t="str">
        <f t="shared" si="52"/>
        <v/>
      </c>
      <c r="F378" s="34" t="str">
        <f>IF(E378&lt;&gt;"",_xll.BDP(E378,"short_name"),"")</f>
        <v/>
      </c>
      <c r="AC378" s="19">
        <f t="shared" si="53"/>
        <v>362</v>
      </c>
      <c r="AD378" s="19" t="str">
        <f t="shared" si="48"/>
        <v/>
      </c>
      <c r="AE378" s="19" t="str">
        <f t="shared" si="49"/>
        <v/>
      </c>
      <c r="AG378" s="19" t="s">
        <v>406</v>
      </c>
      <c r="AH378" s="19" t="str">
        <f t="shared" si="50"/>
        <v>3277 JT Equity</v>
      </c>
      <c r="AI378" s="21">
        <f>IFERROR(IF($AG378&lt;&gt;"",_xll.BDP(AH378,"cur_mkt_cap")/1000000,""),"")</f>
        <v>6128.424</v>
      </c>
      <c r="AJ378" s="22">
        <f>IFERROR((COUNTIF($AI$17:$AI378,$AI378)-1)*0.0001+$AI378,"")</f>
        <v>6128.424</v>
      </c>
      <c r="AK378" s="22" t="str">
        <f t="shared" si="51"/>
        <v/>
      </c>
      <c r="AQ378" s="19"/>
      <c r="AR378" s="19"/>
      <c r="AT378" s="27"/>
      <c r="AU378" s="19"/>
    </row>
    <row r="379" spans="3:47">
      <c r="C379" s="7" t="str">
        <f t="shared" si="47"/>
        <v/>
      </c>
      <c r="E379" s="7" t="str">
        <f t="shared" si="52"/>
        <v/>
      </c>
      <c r="F379" s="34" t="str">
        <f>IF(E379&lt;&gt;"",_xll.BDP(E379,"short_name"),"")</f>
        <v/>
      </c>
      <c r="AC379" s="19">
        <f t="shared" si="53"/>
        <v>363</v>
      </c>
      <c r="AD379" s="19" t="str">
        <f t="shared" si="48"/>
        <v/>
      </c>
      <c r="AE379" s="19" t="str">
        <f t="shared" si="49"/>
        <v/>
      </c>
      <c r="AG379" s="19" t="s">
        <v>407</v>
      </c>
      <c r="AH379" s="19" t="str">
        <f t="shared" si="50"/>
        <v>3280 JT Equity</v>
      </c>
      <c r="AI379" s="21">
        <f>IFERROR(IF($AG379&lt;&gt;"",_xll.BDP(AH379,"cur_mkt_cap")/1000000,""),"")</f>
        <v>4754.7569999999996</v>
      </c>
      <c r="AJ379" s="22">
        <f>IFERROR((COUNTIF($AI$17:$AI379,$AI379)-1)*0.0001+$AI379,"")</f>
        <v>4754.7569999999996</v>
      </c>
      <c r="AK379" s="22" t="str">
        <f t="shared" si="51"/>
        <v/>
      </c>
      <c r="AQ379" s="19"/>
      <c r="AR379" s="19"/>
      <c r="AT379" s="27"/>
      <c r="AU379" s="19"/>
    </row>
    <row r="380" spans="3:47">
      <c r="C380" s="7" t="str">
        <f t="shared" si="47"/>
        <v/>
      </c>
      <c r="E380" s="7" t="str">
        <f t="shared" si="52"/>
        <v/>
      </c>
      <c r="F380" s="34" t="str">
        <f>IF(E380&lt;&gt;"",_xll.BDP(E380,"short_name"),"")</f>
        <v/>
      </c>
      <c r="AC380" s="19">
        <f t="shared" si="53"/>
        <v>364</v>
      </c>
      <c r="AD380" s="19" t="str">
        <f t="shared" si="48"/>
        <v/>
      </c>
      <c r="AE380" s="19" t="str">
        <f t="shared" si="49"/>
        <v/>
      </c>
      <c r="AG380" s="19" t="s">
        <v>408</v>
      </c>
      <c r="AH380" s="19" t="str">
        <f t="shared" si="50"/>
        <v>3284 JT Equity</v>
      </c>
      <c r="AI380" s="21">
        <f>IFERROR(IF($AG380&lt;&gt;"",_xll.BDP(AH380,"cur_mkt_cap")/1000000,""),"")</f>
        <v>19122.693599999999</v>
      </c>
      <c r="AJ380" s="22">
        <f>IFERROR((COUNTIF($AI$17:$AI380,$AI380)-1)*0.0001+$AI380,"")</f>
        <v>19122.693599999999</v>
      </c>
      <c r="AK380" s="22" t="str">
        <f t="shared" si="51"/>
        <v/>
      </c>
      <c r="AQ380" s="19"/>
      <c r="AR380" s="19"/>
      <c r="AT380" s="27"/>
      <c r="AU380" s="19"/>
    </row>
    <row r="381" spans="3:47">
      <c r="C381" s="7" t="str">
        <f t="shared" si="47"/>
        <v/>
      </c>
      <c r="E381" s="7" t="str">
        <f t="shared" si="52"/>
        <v/>
      </c>
      <c r="F381" s="34" t="str">
        <f>IF(E381&lt;&gt;"",_xll.BDP(E381,"short_name"),"")</f>
        <v/>
      </c>
      <c r="AC381" s="19">
        <f t="shared" si="53"/>
        <v>365</v>
      </c>
      <c r="AD381" s="19" t="str">
        <f t="shared" si="48"/>
        <v/>
      </c>
      <c r="AE381" s="19" t="str">
        <f t="shared" si="49"/>
        <v/>
      </c>
      <c r="AG381" s="19" t="s">
        <v>409</v>
      </c>
      <c r="AH381" s="19" t="str">
        <f t="shared" si="50"/>
        <v>3288 JT Equity</v>
      </c>
      <c r="AI381" s="21">
        <f>IFERROR(IF($AG381&lt;&gt;"",_xll.BDP(AH381,"cur_mkt_cap")/1000000,""),"")</f>
        <v>157334.08799999999</v>
      </c>
      <c r="AJ381" s="22">
        <f>IFERROR((COUNTIF($AI$17:$AI381,$AI381)-1)*0.0001+$AI381,"")</f>
        <v>157334.08799999999</v>
      </c>
      <c r="AK381" s="22" t="str">
        <f t="shared" si="51"/>
        <v/>
      </c>
      <c r="AQ381" s="19"/>
      <c r="AR381" s="19"/>
      <c r="AT381" s="27"/>
      <c r="AU381" s="19"/>
    </row>
    <row r="382" spans="3:47">
      <c r="C382" s="7" t="str">
        <f t="shared" si="47"/>
        <v/>
      </c>
      <c r="E382" s="7" t="str">
        <f t="shared" si="52"/>
        <v/>
      </c>
      <c r="F382" s="34" t="str">
        <f>IF(E382&lt;&gt;"",_xll.BDP(E382,"short_name"),"")</f>
        <v/>
      </c>
      <c r="AC382" s="19">
        <f t="shared" si="53"/>
        <v>366</v>
      </c>
      <c r="AD382" s="19" t="str">
        <f t="shared" si="48"/>
        <v/>
      </c>
      <c r="AE382" s="19" t="str">
        <f t="shared" si="49"/>
        <v/>
      </c>
      <c r="AG382" s="19" t="s">
        <v>410</v>
      </c>
      <c r="AH382" s="19" t="str">
        <f t="shared" si="50"/>
        <v>3289 JT Equity</v>
      </c>
      <c r="AI382" s="21">
        <f>IFERROR(IF($AG382&lt;&gt;"",_xll.BDP(AH382,"cur_mkt_cap")/1000000,""),"")</f>
        <v>416540.13309999998</v>
      </c>
      <c r="AJ382" s="22">
        <f>IFERROR((COUNTIF($AI$17:$AI382,$AI382)-1)*0.0001+$AI382,"")</f>
        <v>416540.13309999998</v>
      </c>
      <c r="AK382" s="22" t="str">
        <f t="shared" si="51"/>
        <v/>
      </c>
      <c r="AQ382" s="19"/>
      <c r="AR382" s="19"/>
      <c r="AT382" s="27"/>
      <c r="AU382" s="19"/>
    </row>
    <row r="383" spans="3:47">
      <c r="C383" s="7" t="str">
        <f t="shared" si="47"/>
        <v/>
      </c>
      <c r="E383" s="7" t="str">
        <f t="shared" si="52"/>
        <v/>
      </c>
      <c r="F383" s="34" t="str">
        <f>IF(E383&lt;&gt;"",_xll.BDP(E383,"short_name"),"")</f>
        <v/>
      </c>
      <c r="AC383" s="19">
        <f t="shared" si="53"/>
        <v>367</v>
      </c>
      <c r="AD383" s="19" t="str">
        <f t="shared" si="48"/>
        <v/>
      </c>
      <c r="AE383" s="19" t="str">
        <f t="shared" si="49"/>
        <v/>
      </c>
      <c r="AG383" s="19" t="s">
        <v>411</v>
      </c>
      <c r="AH383" s="19" t="str">
        <f t="shared" si="50"/>
        <v>3291 JT Equity</v>
      </c>
      <c r="AI383" s="21">
        <f>IFERROR(IF($AG383&lt;&gt;"",_xll.BDP(AH383,"cur_mkt_cap")/1000000,""),"")</f>
        <v>535571.15134099999</v>
      </c>
      <c r="AJ383" s="22">
        <f>IFERROR((COUNTIF($AI$17:$AI383,$AI383)-1)*0.0001+$AI383,"")</f>
        <v>535571.15134099999</v>
      </c>
      <c r="AK383" s="22" t="str">
        <f t="shared" si="51"/>
        <v/>
      </c>
      <c r="AQ383" s="19"/>
      <c r="AR383" s="19"/>
      <c r="AT383" s="27"/>
      <c r="AU383" s="19"/>
    </row>
    <row r="384" spans="3:47">
      <c r="C384" s="7" t="str">
        <f t="shared" si="47"/>
        <v/>
      </c>
      <c r="E384" s="7" t="str">
        <f t="shared" si="52"/>
        <v/>
      </c>
      <c r="F384" s="34" t="str">
        <f>IF(E384&lt;&gt;"",_xll.BDP(E384,"short_name"),"")</f>
        <v/>
      </c>
      <c r="AC384" s="19">
        <f t="shared" si="53"/>
        <v>368</v>
      </c>
      <c r="AD384" s="19" t="str">
        <f t="shared" si="48"/>
        <v/>
      </c>
      <c r="AE384" s="19" t="str">
        <f t="shared" si="49"/>
        <v/>
      </c>
      <c r="AG384" s="19" t="s">
        <v>412</v>
      </c>
      <c r="AH384" s="19" t="str">
        <f t="shared" si="50"/>
        <v>3299 JT Equity</v>
      </c>
      <c r="AI384" s="21">
        <f>IFERROR(IF($AG384&lt;&gt;"",_xll.BDP(AH384,"cur_mkt_cap")/1000000,""),"")</f>
        <v>17340.760000000002</v>
      </c>
      <c r="AJ384" s="22">
        <f>IFERROR((COUNTIF($AI$17:$AI384,$AI384)-1)*0.0001+$AI384,"")</f>
        <v>17340.760000000002</v>
      </c>
      <c r="AK384" s="22" t="str">
        <f t="shared" si="51"/>
        <v/>
      </c>
      <c r="AQ384" s="19"/>
      <c r="AR384" s="19"/>
      <c r="AT384" s="27"/>
      <c r="AU384" s="19"/>
    </row>
    <row r="385" spans="3:47">
      <c r="C385" s="7" t="str">
        <f t="shared" si="47"/>
        <v/>
      </c>
      <c r="E385" s="7" t="str">
        <f t="shared" si="52"/>
        <v/>
      </c>
      <c r="F385" s="34" t="str">
        <f>IF(E385&lt;&gt;"",_xll.BDP(E385,"short_name"),"")</f>
        <v/>
      </c>
      <c r="AC385" s="19">
        <f t="shared" si="53"/>
        <v>369</v>
      </c>
      <c r="AD385" s="19" t="str">
        <f t="shared" si="48"/>
        <v/>
      </c>
      <c r="AE385" s="19" t="str">
        <f t="shared" si="49"/>
        <v/>
      </c>
      <c r="AG385" s="19" t="s">
        <v>413</v>
      </c>
      <c r="AH385" s="19" t="str">
        <f t="shared" si="50"/>
        <v>3302 JT Equity</v>
      </c>
      <c r="AI385" s="21">
        <f>IFERROR(IF($AG385&lt;&gt;"",_xll.BDP(AH385,"cur_mkt_cap")/1000000,""),"")</f>
        <v>45455.466400000005</v>
      </c>
      <c r="AJ385" s="22">
        <f>IFERROR((COUNTIF($AI$17:$AI385,$AI385)-1)*0.0001+$AI385,"")</f>
        <v>45455.466400000005</v>
      </c>
      <c r="AK385" s="22" t="str">
        <f t="shared" si="51"/>
        <v/>
      </c>
      <c r="AQ385" s="19"/>
      <c r="AR385" s="19"/>
      <c r="AT385" s="27"/>
      <c r="AU385" s="19"/>
    </row>
    <row r="386" spans="3:47">
      <c r="C386" s="7" t="str">
        <f t="shared" si="47"/>
        <v/>
      </c>
      <c r="E386" s="7" t="str">
        <f t="shared" si="52"/>
        <v/>
      </c>
      <c r="F386" s="34" t="str">
        <f>IF(E386&lt;&gt;"",_xll.BDP(E386,"short_name"),"")</f>
        <v/>
      </c>
      <c r="AC386" s="19">
        <f t="shared" si="53"/>
        <v>370</v>
      </c>
      <c r="AD386" s="19" t="str">
        <f t="shared" si="48"/>
        <v/>
      </c>
      <c r="AE386" s="19" t="str">
        <f t="shared" si="49"/>
        <v/>
      </c>
      <c r="AG386" s="19" t="s">
        <v>414</v>
      </c>
      <c r="AH386" s="19" t="str">
        <f t="shared" si="50"/>
        <v>3313 JT Equity</v>
      </c>
      <c r="AI386" s="21">
        <f>IFERROR(IF($AG386&lt;&gt;"",_xll.BDP(AH386,"cur_mkt_cap")/1000000,""),"")</f>
        <v>19322.659199999998</v>
      </c>
      <c r="AJ386" s="22">
        <f>IFERROR((COUNTIF($AI$17:$AI386,$AI386)-1)*0.0001+$AI386,"")</f>
        <v>19322.659199999998</v>
      </c>
      <c r="AK386" s="22" t="str">
        <f t="shared" si="51"/>
        <v/>
      </c>
      <c r="AQ386" s="19"/>
      <c r="AR386" s="19"/>
      <c r="AT386" s="27"/>
      <c r="AU386" s="19"/>
    </row>
    <row r="387" spans="3:47">
      <c r="C387" s="7" t="str">
        <f t="shared" si="47"/>
        <v/>
      </c>
      <c r="E387" s="7" t="str">
        <f t="shared" si="52"/>
        <v/>
      </c>
      <c r="F387" s="34" t="str">
        <f>IF(E387&lt;&gt;"",_xll.BDP(E387,"short_name"),"")</f>
        <v/>
      </c>
      <c r="AC387" s="19">
        <f t="shared" si="53"/>
        <v>371</v>
      </c>
      <c r="AD387" s="19" t="str">
        <f t="shared" si="48"/>
        <v/>
      </c>
      <c r="AE387" s="19" t="str">
        <f t="shared" si="49"/>
        <v/>
      </c>
      <c r="AG387" s="19" t="s">
        <v>415</v>
      </c>
      <c r="AH387" s="19" t="str">
        <f t="shared" si="50"/>
        <v>3315 JT Equity</v>
      </c>
      <c r="AI387" s="21">
        <f>IFERROR(IF($AG387&lt;&gt;"",_xll.BDP(AH387,"cur_mkt_cap")/1000000,""),"")</f>
        <v>31444.342696</v>
      </c>
      <c r="AJ387" s="22">
        <f>IFERROR((COUNTIF($AI$17:$AI387,$AI387)-1)*0.0001+$AI387,"")</f>
        <v>31444.342696</v>
      </c>
      <c r="AK387" s="22" t="str">
        <f t="shared" si="51"/>
        <v/>
      </c>
      <c r="AQ387" s="19"/>
      <c r="AR387" s="19"/>
      <c r="AT387" s="27"/>
      <c r="AU387" s="19"/>
    </row>
    <row r="388" spans="3:47">
      <c r="C388" s="7" t="str">
        <f t="shared" si="47"/>
        <v/>
      </c>
      <c r="E388" s="7" t="str">
        <f t="shared" si="52"/>
        <v/>
      </c>
      <c r="F388" s="34" t="str">
        <f>IF(E388&lt;&gt;"",_xll.BDP(E388,"short_name"),"")</f>
        <v/>
      </c>
      <c r="AC388" s="19">
        <f t="shared" si="53"/>
        <v>372</v>
      </c>
      <c r="AD388" s="19" t="str">
        <f t="shared" si="48"/>
        <v/>
      </c>
      <c r="AE388" s="19" t="str">
        <f t="shared" si="49"/>
        <v/>
      </c>
      <c r="AG388" s="19" t="s">
        <v>416</v>
      </c>
      <c r="AH388" s="19" t="str">
        <f t="shared" si="50"/>
        <v>3319 JT Equity</v>
      </c>
      <c r="AI388" s="21">
        <f>IFERROR(IF($AG388&lt;&gt;"",_xll.BDP(AH388,"cur_mkt_cap")/1000000,""),"")</f>
        <v>14208.025799999999</v>
      </c>
      <c r="AJ388" s="22">
        <f>IFERROR((COUNTIF($AI$17:$AI388,$AI388)-1)*0.0001+$AI388,"")</f>
        <v>14208.025799999999</v>
      </c>
      <c r="AK388" s="22" t="str">
        <f t="shared" si="51"/>
        <v/>
      </c>
      <c r="AQ388" s="19"/>
      <c r="AR388" s="19"/>
      <c r="AT388" s="27"/>
      <c r="AU388" s="19"/>
    </row>
    <row r="389" spans="3:47">
      <c r="C389" s="7" t="str">
        <f t="shared" si="47"/>
        <v/>
      </c>
      <c r="E389" s="7" t="str">
        <f t="shared" si="52"/>
        <v/>
      </c>
      <c r="F389" s="34" t="str">
        <f>IF(E389&lt;&gt;"",_xll.BDP(E389,"short_name"),"")</f>
        <v/>
      </c>
      <c r="AC389" s="19">
        <f t="shared" si="53"/>
        <v>373</v>
      </c>
      <c r="AD389" s="19" t="str">
        <f t="shared" si="48"/>
        <v/>
      </c>
      <c r="AE389" s="19" t="str">
        <f t="shared" si="49"/>
        <v/>
      </c>
      <c r="AG389" s="19" t="s">
        <v>417</v>
      </c>
      <c r="AH389" s="19" t="str">
        <f t="shared" si="50"/>
        <v>3321 JT Equity</v>
      </c>
      <c r="AI389" s="21">
        <f>IFERROR(IF($AG389&lt;&gt;"",_xll.BDP(AH389,"cur_mkt_cap")/1000000,""),"")</f>
        <v>4718.7</v>
      </c>
      <c r="AJ389" s="22">
        <f>IFERROR((COUNTIF($AI$17:$AI389,$AI389)-1)*0.0001+$AI389,"")</f>
        <v>4718.7</v>
      </c>
      <c r="AK389" s="22" t="str">
        <f t="shared" si="51"/>
        <v/>
      </c>
      <c r="AQ389" s="19"/>
      <c r="AR389" s="19"/>
      <c r="AT389" s="27"/>
      <c r="AU389" s="19"/>
    </row>
    <row r="390" spans="3:47">
      <c r="C390" s="7" t="str">
        <f t="shared" si="47"/>
        <v/>
      </c>
      <c r="E390" s="7" t="str">
        <f t="shared" si="52"/>
        <v/>
      </c>
      <c r="F390" s="34" t="str">
        <f>IF(E390&lt;&gt;"",_xll.BDP(E390,"short_name"),"")</f>
        <v/>
      </c>
      <c r="AC390" s="19">
        <f t="shared" si="53"/>
        <v>374</v>
      </c>
      <c r="AD390" s="19" t="str">
        <f t="shared" si="48"/>
        <v/>
      </c>
      <c r="AE390" s="19" t="str">
        <f t="shared" si="49"/>
        <v/>
      </c>
      <c r="AG390" s="19" t="s">
        <v>418</v>
      </c>
      <c r="AH390" s="19" t="str">
        <f t="shared" si="50"/>
        <v>3328 JT Equity</v>
      </c>
      <c r="AI390" s="21">
        <f>IFERROR(IF($AG390&lt;&gt;"",_xll.BDP(AH390,"cur_mkt_cap")/1000000,""),"")</f>
        <v>17906.9352</v>
      </c>
      <c r="AJ390" s="22">
        <f>IFERROR((COUNTIF($AI$17:$AI390,$AI390)-1)*0.0001+$AI390,"")</f>
        <v>17906.9352</v>
      </c>
      <c r="AK390" s="22" t="str">
        <f t="shared" si="51"/>
        <v/>
      </c>
      <c r="AQ390" s="19"/>
      <c r="AR390" s="19"/>
      <c r="AT390" s="27"/>
      <c r="AU390" s="19"/>
    </row>
    <row r="391" spans="3:47">
      <c r="C391" s="7" t="str">
        <f t="shared" si="47"/>
        <v/>
      </c>
      <c r="E391" s="7" t="str">
        <f t="shared" si="52"/>
        <v/>
      </c>
      <c r="F391" s="34" t="str">
        <f>IF(E391&lt;&gt;"",_xll.BDP(E391,"short_name"),"")</f>
        <v/>
      </c>
      <c r="AC391" s="19">
        <f t="shared" si="53"/>
        <v>375</v>
      </c>
      <c r="AD391" s="19" t="str">
        <f t="shared" si="48"/>
        <v/>
      </c>
      <c r="AE391" s="19" t="str">
        <f t="shared" si="49"/>
        <v/>
      </c>
      <c r="AG391" s="19" t="s">
        <v>419</v>
      </c>
      <c r="AH391" s="19" t="str">
        <f t="shared" si="50"/>
        <v>3333 JT Equity</v>
      </c>
      <c r="AI391" s="21">
        <f>IFERROR(IF($AG391&lt;&gt;"",_xll.BDP(AH391,"cur_mkt_cap")/1000000,""),"")</f>
        <v>33719.428</v>
      </c>
      <c r="AJ391" s="22">
        <f>IFERROR((COUNTIF($AI$17:$AI391,$AI391)-1)*0.0001+$AI391,"")</f>
        <v>33719.428</v>
      </c>
      <c r="AK391" s="22" t="str">
        <f t="shared" si="51"/>
        <v/>
      </c>
      <c r="AQ391" s="19"/>
      <c r="AR391" s="19"/>
      <c r="AT391" s="27"/>
      <c r="AU391" s="19"/>
    </row>
    <row r="392" spans="3:47">
      <c r="C392" s="7" t="str">
        <f t="shared" si="47"/>
        <v/>
      </c>
      <c r="E392" s="7" t="str">
        <f t="shared" si="52"/>
        <v/>
      </c>
      <c r="F392" s="34" t="str">
        <f>IF(E392&lt;&gt;"",_xll.BDP(E392,"short_name"),"")</f>
        <v/>
      </c>
      <c r="AC392" s="19">
        <f t="shared" si="53"/>
        <v>376</v>
      </c>
      <c r="AD392" s="19" t="str">
        <f t="shared" si="48"/>
        <v/>
      </c>
      <c r="AE392" s="19" t="str">
        <f t="shared" si="49"/>
        <v/>
      </c>
      <c r="AG392" s="19" t="s">
        <v>420</v>
      </c>
      <c r="AH392" s="19" t="str">
        <f t="shared" si="50"/>
        <v>3341 JT Equity</v>
      </c>
      <c r="AI392" s="21">
        <f>IFERROR(IF($AG392&lt;&gt;"",_xll.BDP(AH392,"cur_mkt_cap")/1000000,""),"")</f>
        <v>60090</v>
      </c>
      <c r="AJ392" s="22">
        <f>IFERROR((COUNTIF($AI$17:$AI392,$AI392)-1)*0.0001+$AI392,"")</f>
        <v>60090</v>
      </c>
      <c r="AK392" s="22" t="str">
        <f t="shared" si="51"/>
        <v/>
      </c>
      <c r="AQ392" s="19"/>
      <c r="AR392" s="19"/>
      <c r="AT392" s="27"/>
      <c r="AU392" s="19"/>
    </row>
    <row r="393" spans="3:47">
      <c r="C393" s="7" t="str">
        <f t="shared" si="47"/>
        <v/>
      </c>
      <c r="E393" s="7" t="str">
        <f t="shared" si="52"/>
        <v/>
      </c>
      <c r="F393" s="34" t="str">
        <f>IF(E393&lt;&gt;"",_xll.BDP(E393,"short_name"),"")</f>
        <v/>
      </c>
      <c r="AC393" s="19">
        <f t="shared" si="53"/>
        <v>377</v>
      </c>
      <c r="AD393" s="19" t="str">
        <f t="shared" si="48"/>
        <v/>
      </c>
      <c r="AE393" s="19" t="str">
        <f t="shared" si="49"/>
        <v/>
      </c>
      <c r="AG393" s="19" t="s">
        <v>421</v>
      </c>
      <c r="AH393" s="19" t="str">
        <f t="shared" si="50"/>
        <v>3349 JT Equity</v>
      </c>
      <c r="AI393" s="21">
        <f>IFERROR(IF($AG393&lt;&gt;"",_xll.BDP(AH393,"cur_mkt_cap")/1000000,""),"")</f>
        <v>425408.50799999997</v>
      </c>
      <c r="AJ393" s="22">
        <f>IFERROR((COUNTIF($AI$17:$AI393,$AI393)-1)*0.0001+$AI393,"")</f>
        <v>425408.50799999997</v>
      </c>
      <c r="AK393" s="22" t="str">
        <f t="shared" si="51"/>
        <v/>
      </c>
      <c r="AQ393" s="19"/>
      <c r="AR393" s="19"/>
      <c r="AT393" s="27"/>
      <c r="AU393" s="19"/>
    </row>
    <row r="394" spans="3:47">
      <c r="C394" s="7" t="str">
        <f t="shared" si="47"/>
        <v/>
      </c>
      <c r="E394" s="7" t="str">
        <f t="shared" si="52"/>
        <v/>
      </c>
      <c r="F394" s="34" t="str">
        <f>IF(E394&lt;&gt;"",_xll.BDP(E394,"short_name"),"")</f>
        <v/>
      </c>
      <c r="AC394" s="19">
        <f t="shared" si="53"/>
        <v>378</v>
      </c>
      <c r="AD394" s="19" t="str">
        <f t="shared" si="48"/>
        <v/>
      </c>
      <c r="AE394" s="19" t="str">
        <f t="shared" si="49"/>
        <v/>
      </c>
      <c r="AG394" s="19" t="s">
        <v>422</v>
      </c>
      <c r="AH394" s="19" t="str">
        <f t="shared" si="50"/>
        <v>3360 JT Equity</v>
      </c>
      <c r="AI394" s="21">
        <f>IFERROR(IF($AG394&lt;&gt;"",_xll.BDP(AH394,"cur_mkt_cap")/1000000,""),"")</f>
        <v>149911.53029999998</v>
      </c>
      <c r="AJ394" s="22">
        <f>IFERROR((COUNTIF($AI$17:$AI394,$AI394)-1)*0.0001+$AI394,"")</f>
        <v>149911.53029999998</v>
      </c>
      <c r="AK394" s="22" t="str">
        <f t="shared" si="51"/>
        <v/>
      </c>
      <c r="AQ394" s="19"/>
      <c r="AR394" s="19"/>
      <c r="AT394" s="27"/>
      <c r="AU394" s="19"/>
    </row>
    <row r="395" spans="3:47">
      <c r="C395" s="7" t="str">
        <f t="shared" si="47"/>
        <v/>
      </c>
      <c r="E395" s="7" t="str">
        <f t="shared" si="52"/>
        <v/>
      </c>
      <c r="F395" s="34" t="str">
        <f>IF(E395&lt;&gt;"",_xll.BDP(E395,"short_name"),"")</f>
        <v/>
      </c>
      <c r="AC395" s="19">
        <f t="shared" si="53"/>
        <v>379</v>
      </c>
      <c r="AD395" s="19" t="str">
        <f t="shared" si="48"/>
        <v/>
      </c>
      <c r="AE395" s="19" t="str">
        <f t="shared" si="49"/>
        <v/>
      </c>
      <c r="AG395" s="19" t="s">
        <v>423</v>
      </c>
      <c r="AH395" s="19" t="str">
        <f t="shared" si="50"/>
        <v>3361 JT Equity</v>
      </c>
      <c r="AI395" s="21">
        <f>IFERROR(IF($AG395&lt;&gt;"",_xll.BDP(AH395,"cur_mkt_cap")/1000000,""),"")</f>
        <v>18904.32704</v>
      </c>
      <c r="AJ395" s="22">
        <f>IFERROR((COUNTIF($AI$17:$AI395,$AI395)-1)*0.0001+$AI395,"")</f>
        <v>18904.32704</v>
      </c>
      <c r="AK395" s="22" t="str">
        <f t="shared" si="51"/>
        <v/>
      </c>
      <c r="AQ395" s="19"/>
      <c r="AR395" s="19"/>
      <c r="AT395" s="27"/>
      <c r="AU395" s="19"/>
    </row>
    <row r="396" spans="3:47">
      <c r="C396" s="7" t="str">
        <f t="shared" si="47"/>
        <v/>
      </c>
      <c r="E396" s="7" t="str">
        <f t="shared" si="52"/>
        <v/>
      </c>
      <c r="F396" s="34" t="str">
        <f>IF(E396&lt;&gt;"",_xll.BDP(E396,"short_name"),"")</f>
        <v/>
      </c>
      <c r="AC396" s="19">
        <f t="shared" si="53"/>
        <v>380</v>
      </c>
      <c r="AD396" s="19" t="str">
        <f t="shared" si="48"/>
        <v/>
      </c>
      <c r="AE396" s="19" t="str">
        <f t="shared" si="49"/>
        <v/>
      </c>
      <c r="AG396" s="19" t="s">
        <v>424</v>
      </c>
      <c r="AH396" s="19" t="str">
        <f t="shared" si="50"/>
        <v>3366 JT Equity</v>
      </c>
      <c r="AI396" s="21">
        <f>IFERROR(IF($AG396&lt;&gt;"",_xll.BDP(AH396,"cur_mkt_cap")/1000000,""),"")</f>
        <v>3877.3</v>
      </c>
      <c r="AJ396" s="22">
        <f>IFERROR((COUNTIF($AI$17:$AI396,$AI396)-1)*0.0001+$AI396,"")</f>
        <v>3877.3</v>
      </c>
      <c r="AK396" s="22" t="str">
        <f t="shared" si="51"/>
        <v/>
      </c>
      <c r="AQ396" s="19"/>
      <c r="AR396" s="19"/>
      <c r="AT396" s="27"/>
      <c r="AU396" s="19"/>
    </row>
    <row r="397" spans="3:47">
      <c r="C397" s="7" t="str">
        <f t="shared" si="47"/>
        <v/>
      </c>
      <c r="E397" s="7" t="str">
        <f t="shared" si="52"/>
        <v/>
      </c>
      <c r="F397" s="34" t="str">
        <f>IF(E397&lt;&gt;"",_xll.BDP(E397,"short_name"),"")</f>
        <v/>
      </c>
      <c r="AC397" s="19">
        <f t="shared" si="53"/>
        <v>381</v>
      </c>
      <c r="AD397" s="19" t="str">
        <f t="shared" si="48"/>
        <v/>
      </c>
      <c r="AE397" s="19" t="str">
        <f t="shared" si="49"/>
        <v/>
      </c>
      <c r="AG397" s="19" t="s">
        <v>425</v>
      </c>
      <c r="AH397" s="19" t="str">
        <f t="shared" si="50"/>
        <v>3371 JT Equity</v>
      </c>
      <c r="AI397" s="21">
        <f>IFERROR(IF($AG397&lt;&gt;"",_xll.BDP(AH397,"cur_mkt_cap")/1000000,""),"")</f>
        <v>18320.934870000001</v>
      </c>
      <c r="AJ397" s="22">
        <f>IFERROR((COUNTIF($AI$17:$AI397,$AI397)-1)*0.0001+$AI397,"")</f>
        <v>18320.934870000001</v>
      </c>
      <c r="AK397" s="22" t="str">
        <f t="shared" si="51"/>
        <v/>
      </c>
      <c r="AQ397" s="19"/>
      <c r="AR397" s="19"/>
      <c r="AT397" s="27"/>
      <c r="AU397" s="19"/>
    </row>
    <row r="398" spans="3:47">
      <c r="C398" s="7" t="str">
        <f t="shared" si="47"/>
        <v/>
      </c>
      <c r="E398" s="7" t="str">
        <f t="shared" si="52"/>
        <v/>
      </c>
      <c r="F398" s="34" t="str">
        <f>IF(E398&lt;&gt;"",_xll.BDP(E398,"short_name"),"")</f>
        <v/>
      </c>
      <c r="AC398" s="19">
        <f t="shared" si="53"/>
        <v>382</v>
      </c>
      <c r="AD398" s="19" t="str">
        <f t="shared" si="48"/>
        <v/>
      </c>
      <c r="AE398" s="19" t="str">
        <f t="shared" si="49"/>
        <v/>
      </c>
      <c r="AG398" s="19" t="s">
        <v>426</v>
      </c>
      <c r="AH398" s="19" t="str">
        <f t="shared" si="50"/>
        <v>3376 JT Equity</v>
      </c>
      <c r="AI398" s="21">
        <f>IFERROR(IF($AG398&lt;&gt;"",_xll.BDP(AH398,"cur_mkt_cap")/1000000,""),"")</f>
        <v>4849.2640000000001</v>
      </c>
      <c r="AJ398" s="22">
        <f>IFERROR((COUNTIF($AI$17:$AI398,$AI398)-1)*0.0001+$AI398,"")</f>
        <v>4849.2640000000001</v>
      </c>
      <c r="AK398" s="22" t="str">
        <f t="shared" si="51"/>
        <v/>
      </c>
      <c r="AQ398" s="19"/>
      <c r="AR398" s="19"/>
      <c r="AT398" s="27"/>
      <c r="AU398" s="19"/>
    </row>
    <row r="399" spans="3:47">
      <c r="C399" s="7" t="str">
        <f t="shared" si="47"/>
        <v/>
      </c>
      <c r="E399" s="7" t="str">
        <f t="shared" si="52"/>
        <v/>
      </c>
      <c r="F399" s="34" t="str">
        <f>IF(E399&lt;&gt;"",_xll.BDP(E399,"short_name"),"")</f>
        <v/>
      </c>
      <c r="AC399" s="19">
        <f t="shared" si="53"/>
        <v>383</v>
      </c>
      <c r="AD399" s="19">
        <f t="shared" si="48"/>
        <v>5</v>
      </c>
      <c r="AE399" s="19" t="str">
        <f t="shared" si="49"/>
        <v/>
      </c>
      <c r="AG399" s="19" t="s">
        <v>427</v>
      </c>
      <c r="AH399" s="19" t="str">
        <f t="shared" si="50"/>
        <v>3382 JT Equity</v>
      </c>
      <c r="AI399" s="21">
        <f>IFERROR(IF($AG399&lt;&gt;"",_xll.BDP(AH399,"cur_mkt_cap")/1000000,""),"")</f>
        <v>3897685.399251</v>
      </c>
      <c r="AJ399" s="22">
        <f>IFERROR((COUNTIF($AI$17:$AI399,$AI399)-1)*0.0001+$AI399,"")</f>
        <v>3897685.399251</v>
      </c>
      <c r="AK399" s="22">
        <f t="shared" si="51"/>
        <v>3897685.399251</v>
      </c>
      <c r="AQ399" s="19"/>
      <c r="AR399" s="19"/>
      <c r="AT399" s="27"/>
      <c r="AU399" s="19"/>
    </row>
    <row r="400" spans="3:47">
      <c r="C400" s="7" t="str">
        <f t="shared" si="47"/>
        <v/>
      </c>
      <c r="E400" s="7" t="str">
        <f t="shared" si="52"/>
        <v/>
      </c>
      <c r="F400" s="34" t="str">
        <f>IF(E400&lt;&gt;"",_xll.BDP(E400,"short_name"),"")</f>
        <v/>
      </c>
      <c r="AC400" s="19">
        <f t="shared" si="53"/>
        <v>384</v>
      </c>
      <c r="AD400" s="19" t="str">
        <f t="shared" si="48"/>
        <v/>
      </c>
      <c r="AE400" s="19" t="str">
        <f t="shared" si="49"/>
        <v/>
      </c>
      <c r="AG400" s="19" t="s">
        <v>428</v>
      </c>
      <c r="AH400" s="19" t="str">
        <f t="shared" si="50"/>
        <v>3385 JT Equity</v>
      </c>
      <c r="AI400" s="21">
        <f>IFERROR(IF($AG400&lt;&gt;"",_xll.BDP(AH400,"cur_mkt_cap")/1000000,""),"")</f>
        <v>45878.548799999997</v>
      </c>
      <c r="AJ400" s="22">
        <f>IFERROR((COUNTIF($AI$17:$AI400,$AI400)-1)*0.0001+$AI400,"")</f>
        <v>45878.548799999997</v>
      </c>
      <c r="AK400" s="22" t="str">
        <f t="shared" si="51"/>
        <v/>
      </c>
      <c r="AQ400" s="19"/>
      <c r="AR400" s="19"/>
      <c r="AT400" s="27"/>
      <c r="AU400" s="19"/>
    </row>
    <row r="401" spans="3:47">
      <c r="C401" s="7" t="str">
        <f t="shared" ref="C401:C464" si="54">IFERROR(IF(AC401&lt;&gt;"",INDEX(AH:AH,MATCH(AC401,AD:AD,0)),""),"")</f>
        <v/>
      </c>
      <c r="E401" s="7" t="str">
        <f t="shared" si="52"/>
        <v/>
      </c>
      <c r="F401" s="34" t="str">
        <f>IF(E401&lt;&gt;"",_xll.BDP(E401,"short_name"),"")</f>
        <v/>
      </c>
      <c r="AC401" s="19">
        <f t="shared" si="53"/>
        <v>385</v>
      </c>
      <c r="AD401" s="19" t="str">
        <f t="shared" ref="AD401:AD464" si="55">IFERROR(RANK(AK401,AK:AK,0),"")</f>
        <v/>
      </c>
      <c r="AE401" s="19" t="str">
        <f t="shared" ref="AE401:AE464" si="56">IF(C401&lt;&gt;"",1+AE400,"")</f>
        <v/>
      </c>
      <c r="AG401" s="19" t="s">
        <v>429</v>
      </c>
      <c r="AH401" s="19" t="str">
        <f t="shared" ref="AH401:AH464" si="57">IF($AG401&lt;&gt;"",$AG401&amp;" "&amp;"Equity","")</f>
        <v>3387 JT Equity</v>
      </c>
      <c r="AI401" s="21">
        <f>IFERROR(IF($AG401&lt;&gt;"",_xll.BDP(AH401,"cur_mkt_cap")/1000000,""),"")</f>
        <v>97564.321259999997</v>
      </c>
      <c r="AJ401" s="22">
        <f>IFERROR((COUNTIF($AI$17:$AI401,$AI401)-1)*0.0001+$AI401,"")</f>
        <v>97564.321259999997</v>
      </c>
      <c r="AK401" s="22" t="str">
        <f t="shared" ref="AK401:AK464" si="58">IF(AJ401&gt;$F$1,AJ401,"")</f>
        <v/>
      </c>
      <c r="AQ401" s="19"/>
      <c r="AR401" s="19"/>
      <c r="AT401" s="27"/>
      <c r="AU401" s="19"/>
    </row>
    <row r="402" spans="3:47">
      <c r="C402" s="7" t="str">
        <f t="shared" si="54"/>
        <v/>
      </c>
      <c r="E402" s="7" t="str">
        <f t="shared" ref="E402:E465" si="59">IFERROR(INDEX(AR:AR,MATCH(AC402,AU:AU,0)),"")</f>
        <v/>
      </c>
      <c r="F402" s="34" t="str">
        <f>IF(E402&lt;&gt;"",_xll.BDP(E402,"short_name"),"")</f>
        <v/>
      </c>
      <c r="AC402" s="19">
        <f t="shared" ref="AC402:AC465" si="60">IF(AH402&lt;&gt;"",1+AC401,"")</f>
        <v>386</v>
      </c>
      <c r="AD402" s="19" t="str">
        <f t="shared" si="55"/>
        <v/>
      </c>
      <c r="AE402" s="19" t="str">
        <f t="shared" si="56"/>
        <v/>
      </c>
      <c r="AG402" s="19" t="s">
        <v>430</v>
      </c>
      <c r="AH402" s="19" t="str">
        <f t="shared" si="57"/>
        <v>3388 JT Equity</v>
      </c>
      <c r="AI402" s="21">
        <f>IFERROR(IF($AG402&lt;&gt;"",_xll.BDP(AH402,"cur_mkt_cap")/1000000,""),"")</f>
        <v>14758.087759999999</v>
      </c>
      <c r="AJ402" s="22">
        <f>IFERROR((COUNTIF($AI$17:$AI402,$AI402)-1)*0.0001+$AI402,"")</f>
        <v>14758.087759999999</v>
      </c>
      <c r="AK402" s="22" t="str">
        <f t="shared" si="58"/>
        <v/>
      </c>
      <c r="AQ402" s="19"/>
      <c r="AR402" s="19"/>
      <c r="AT402" s="27"/>
      <c r="AU402" s="19"/>
    </row>
    <row r="403" spans="3:47">
      <c r="C403" s="7" t="str">
        <f t="shared" si="54"/>
        <v/>
      </c>
      <c r="E403" s="7" t="str">
        <f t="shared" si="59"/>
        <v/>
      </c>
      <c r="F403" s="34" t="str">
        <f>IF(E403&lt;&gt;"",_xll.BDP(E403,"short_name"),"")</f>
        <v/>
      </c>
      <c r="AC403" s="19">
        <f t="shared" si="60"/>
        <v>387</v>
      </c>
      <c r="AD403" s="19" t="str">
        <f t="shared" si="55"/>
        <v/>
      </c>
      <c r="AE403" s="19" t="str">
        <f t="shared" si="56"/>
        <v/>
      </c>
      <c r="AG403" s="19" t="s">
        <v>431</v>
      </c>
      <c r="AH403" s="19" t="str">
        <f t="shared" si="57"/>
        <v>3391 JT Equity</v>
      </c>
      <c r="AI403" s="21">
        <f>IFERROR(IF($AG403&lt;&gt;"",_xll.BDP(AH403,"cur_mkt_cap")/1000000,""),"")</f>
        <v>509514.74255999998</v>
      </c>
      <c r="AJ403" s="22">
        <f>IFERROR((COUNTIF($AI$17:$AI403,$AI403)-1)*0.0001+$AI403,"")</f>
        <v>509514.74255999998</v>
      </c>
      <c r="AK403" s="22" t="str">
        <f t="shared" si="58"/>
        <v/>
      </c>
      <c r="AQ403" s="19"/>
      <c r="AR403" s="19"/>
      <c r="AT403" s="27"/>
      <c r="AU403" s="19"/>
    </row>
    <row r="404" spans="3:47">
      <c r="C404" s="7" t="str">
        <f t="shared" si="54"/>
        <v/>
      </c>
      <c r="E404" s="7" t="str">
        <f t="shared" si="59"/>
        <v/>
      </c>
      <c r="F404" s="34" t="str">
        <f>IF(E404&lt;&gt;"",_xll.BDP(E404,"short_name"),"")</f>
        <v/>
      </c>
      <c r="AC404" s="19">
        <f t="shared" si="60"/>
        <v>388</v>
      </c>
      <c r="AD404" s="19" t="str">
        <f t="shared" si="55"/>
        <v/>
      </c>
      <c r="AE404" s="19" t="str">
        <f t="shared" si="56"/>
        <v/>
      </c>
      <c r="AG404" s="19" t="s">
        <v>432</v>
      </c>
      <c r="AH404" s="19" t="str">
        <f t="shared" si="57"/>
        <v>3392 JT Equity</v>
      </c>
      <c r="AI404" s="21">
        <f>IFERROR(IF($AG404&lt;&gt;"",_xll.BDP(AH404,"cur_mkt_cap")/1000000,""),"")</f>
        <v>7837.5439999999999</v>
      </c>
      <c r="AJ404" s="22">
        <f>IFERROR((COUNTIF($AI$17:$AI404,$AI404)-1)*0.0001+$AI404,"")</f>
        <v>7837.5439999999999</v>
      </c>
      <c r="AK404" s="22" t="str">
        <f t="shared" si="58"/>
        <v/>
      </c>
      <c r="AQ404" s="19"/>
      <c r="AR404" s="19"/>
      <c r="AT404" s="27"/>
      <c r="AU404" s="19"/>
    </row>
    <row r="405" spans="3:47">
      <c r="C405" s="7" t="str">
        <f t="shared" si="54"/>
        <v/>
      </c>
      <c r="E405" s="7" t="str">
        <f t="shared" si="59"/>
        <v/>
      </c>
      <c r="F405" s="34" t="str">
        <f>IF(E405&lt;&gt;"",_xll.BDP(E405,"short_name"),"")</f>
        <v/>
      </c>
      <c r="AC405" s="19">
        <f t="shared" si="60"/>
        <v>389</v>
      </c>
      <c r="AD405" s="19" t="str">
        <f t="shared" si="55"/>
        <v/>
      </c>
      <c r="AE405" s="19" t="str">
        <f t="shared" si="56"/>
        <v/>
      </c>
      <c r="AG405" s="19" t="s">
        <v>433</v>
      </c>
      <c r="AH405" s="19" t="str">
        <f t="shared" si="57"/>
        <v>3393 JT Equity</v>
      </c>
      <c r="AI405" s="21">
        <f>IFERROR(IF($AG405&lt;&gt;"",_xll.BDP(AH405,"cur_mkt_cap")/1000000,""),"")</f>
        <v>5611.7392</v>
      </c>
      <c r="AJ405" s="22">
        <f>IFERROR((COUNTIF($AI$17:$AI405,$AI405)-1)*0.0001+$AI405,"")</f>
        <v>5611.7392</v>
      </c>
      <c r="AK405" s="22" t="str">
        <f t="shared" si="58"/>
        <v/>
      </c>
      <c r="AQ405" s="19"/>
      <c r="AR405" s="19"/>
      <c r="AT405" s="27"/>
      <c r="AU405" s="19"/>
    </row>
    <row r="406" spans="3:47">
      <c r="C406" s="7" t="str">
        <f t="shared" si="54"/>
        <v/>
      </c>
      <c r="E406" s="7" t="str">
        <f t="shared" si="59"/>
        <v/>
      </c>
      <c r="F406" s="34" t="str">
        <f>IF(E406&lt;&gt;"",_xll.BDP(E406,"short_name"),"")</f>
        <v/>
      </c>
      <c r="AC406" s="19">
        <f t="shared" si="60"/>
        <v>390</v>
      </c>
      <c r="AD406" s="19" t="str">
        <f t="shared" si="55"/>
        <v/>
      </c>
      <c r="AE406" s="19" t="str">
        <f t="shared" si="56"/>
        <v/>
      </c>
      <c r="AG406" s="19" t="s">
        <v>434</v>
      </c>
      <c r="AH406" s="19" t="str">
        <f t="shared" si="57"/>
        <v>3395 JT Equity</v>
      </c>
      <c r="AI406" s="21">
        <f>IFERROR(IF($AG406&lt;&gt;"",_xll.BDP(AH406,"cur_mkt_cap")/1000000,""),"")</f>
        <v>79151.360750000007</v>
      </c>
      <c r="AJ406" s="22">
        <f>IFERROR((COUNTIF($AI$17:$AI406,$AI406)-1)*0.0001+$AI406,"")</f>
        <v>79151.360750000007</v>
      </c>
      <c r="AK406" s="22" t="str">
        <f t="shared" si="58"/>
        <v/>
      </c>
      <c r="AQ406" s="19"/>
      <c r="AR406" s="19"/>
      <c r="AT406" s="27"/>
      <c r="AU406" s="19"/>
    </row>
    <row r="407" spans="3:47">
      <c r="C407" s="7" t="str">
        <f t="shared" si="54"/>
        <v/>
      </c>
      <c r="E407" s="7" t="str">
        <f t="shared" si="59"/>
        <v/>
      </c>
      <c r="F407" s="34" t="str">
        <f>IF(E407&lt;&gt;"",_xll.BDP(E407,"short_name"),"")</f>
        <v/>
      </c>
      <c r="AC407" s="19">
        <f t="shared" si="60"/>
        <v>391</v>
      </c>
      <c r="AD407" s="19" t="str">
        <f t="shared" si="55"/>
        <v/>
      </c>
      <c r="AE407" s="19" t="str">
        <f t="shared" si="56"/>
        <v/>
      </c>
      <c r="AG407" s="19" t="s">
        <v>435</v>
      </c>
      <c r="AH407" s="19" t="str">
        <f t="shared" si="57"/>
        <v>3396 JT Equity</v>
      </c>
      <c r="AI407" s="21">
        <f>IFERROR(IF($AG407&lt;&gt;"",_xll.BDP(AH407,"cur_mkt_cap")/1000000,""),"")</f>
        <v>10374.9355</v>
      </c>
      <c r="AJ407" s="22">
        <f>IFERROR((COUNTIF($AI$17:$AI407,$AI407)-1)*0.0001+$AI407,"")</f>
        <v>10374.9355</v>
      </c>
      <c r="AK407" s="22" t="str">
        <f t="shared" si="58"/>
        <v/>
      </c>
      <c r="AQ407" s="19"/>
      <c r="AR407" s="19"/>
      <c r="AT407" s="27"/>
      <c r="AU407" s="19"/>
    </row>
    <row r="408" spans="3:47">
      <c r="C408" s="7" t="str">
        <f t="shared" si="54"/>
        <v/>
      </c>
      <c r="E408" s="7" t="str">
        <f t="shared" si="59"/>
        <v/>
      </c>
      <c r="F408" s="34" t="str">
        <f>IF(E408&lt;&gt;"",_xll.BDP(E408,"short_name"),"")</f>
        <v/>
      </c>
      <c r="AC408" s="19">
        <f t="shared" si="60"/>
        <v>392</v>
      </c>
      <c r="AD408" s="19" t="str">
        <f t="shared" si="55"/>
        <v/>
      </c>
      <c r="AE408" s="19" t="str">
        <f t="shared" si="56"/>
        <v/>
      </c>
      <c r="AG408" s="19" t="s">
        <v>436</v>
      </c>
      <c r="AH408" s="19" t="str">
        <f t="shared" si="57"/>
        <v>3397 JT Equity</v>
      </c>
      <c r="AI408" s="21">
        <f>IFERROR(IF($AG408&lt;&gt;"",_xll.BDP(AH408,"cur_mkt_cap")/1000000,""),"")</f>
        <v>100930.5999</v>
      </c>
      <c r="AJ408" s="22">
        <f>IFERROR((COUNTIF($AI$17:$AI408,$AI408)-1)*0.0001+$AI408,"")</f>
        <v>100930.5999</v>
      </c>
      <c r="AK408" s="22" t="str">
        <f t="shared" si="58"/>
        <v/>
      </c>
      <c r="AQ408" s="19"/>
      <c r="AR408" s="19"/>
      <c r="AT408" s="27"/>
      <c r="AU408" s="19"/>
    </row>
    <row r="409" spans="3:47">
      <c r="C409" s="7" t="str">
        <f t="shared" si="54"/>
        <v/>
      </c>
      <c r="E409" s="7" t="str">
        <f t="shared" si="59"/>
        <v/>
      </c>
      <c r="F409" s="34" t="str">
        <f>IF(E409&lt;&gt;"",_xll.BDP(E409,"short_name"),"")</f>
        <v/>
      </c>
      <c r="AC409" s="19">
        <f t="shared" si="60"/>
        <v>393</v>
      </c>
      <c r="AD409" s="19" t="str">
        <f t="shared" si="55"/>
        <v/>
      </c>
      <c r="AE409" s="19" t="str">
        <f t="shared" si="56"/>
        <v/>
      </c>
      <c r="AG409" s="19" t="s">
        <v>437</v>
      </c>
      <c r="AH409" s="19" t="str">
        <f t="shared" si="57"/>
        <v>3401 JT Equity</v>
      </c>
      <c r="AI409" s="21">
        <f>IFERROR(IF($AG409&lt;&gt;"",_xll.BDP(AH409,"cur_mkt_cap")/1000000,""),"")</f>
        <v>423446.22594999999</v>
      </c>
      <c r="AJ409" s="22">
        <f>IFERROR((COUNTIF($AI$17:$AI409,$AI409)-1)*0.0001+$AI409,"")</f>
        <v>423446.22594999999</v>
      </c>
      <c r="AK409" s="22" t="str">
        <f t="shared" si="58"/>
        <v/>
      </c>
      <c r="AQ409" s="19"/>
      <c r="AR409" s="19"/>
      <c r="AT409" s="27"/>
      <c r="AU409" s="19"/>
    </row>
    <row r="410" spans="3:47">
      <c r="C410" s="7" t="str">
        <f t="shared" si="54"/>
        <v/>
      </c>
      <c r="E410" s="7" t="str">
        <f t="shared" si="59"/>
        <v/>
      </c>
      <c r="F410" s="34" t="str">
        <f>IF(E410&lt;&gt;"",_xll.BDP(E410,"short_name"),"")</f>
        <v/>
      </c>
      <c r="AC410" s="19">
        <f t="shared" si="60"/>
        <v>394</v>
      </c>
      <c r="AD410" s="19">
        <f t="shared" si="55"/>
        <v>28</v>
      </c>
      <c r="AE410" s="19" t="str">
        <f t="shared" si="56"/>
        <v/>
      </c>
      <c r="AG410" s="19" t="s">
        <v>438</v>
      </c>
      <c r="AH410" s="19" t="str">
        <f t="shared" si="57"/>
        <v>3402 JT Equity</v>
      </c>
      <c r="AI410" s="21">
        <f>IFERROR(IF($AG410&lt;&gt;"",_xll.BDP(AH410,"cur_mkt_cap")/1000000,""),"")</f>
        <v>1600646.4044832999</v>
      </c>
      <c r="AJ410" s="22">
        <f>IFERROR((COUNTIF($AI$17:$AI410,$AI410)-1)*0.0001+$AI410,"")</f>
        <v>1600646.4044832999</v>
      </c>
      <c r="AK410" s="22">
        <f t="shared" si="58"/>
        <v>1600646.4044832999</v>
      </c>
      <c r="AQ410" s="19"/>
      <c r="AR410" s="19"/>
      <c r="AT410" s="27"/>
      <c r="AU410" s="19"/>
    </row>
    <row r="411" spans="3:47">
      <c r="C411" s="7" t="str">
        <f t="shared" si="54"/>
        <v/>
      </c>
      <c r="E411" s="7" t="str">
        <f t="shared" si="59"/>
        <v/>
      </c>
      <c r="F411" s="34" t="str">
        <f>IF(E411&lt;&gt;"",_xll.BDP(E411,"short_name"),"")</f>
        <v/>
      </c>
      <c r="AC411" s="19">
        <f t="shared" si="60"/>
        <v>395</v>
      </c>
      <c r="AD411" s="19" t="str">
        <f t="shared" si="55"/>
        <v/>
      </c>
      <c r="AE411" s="19" t="str">
        <f t="shared" si="56"/>
        <v/>
      </c>
      <c r="AG411" s="19" t="s">
        <v>439</v>
      </c>
      <c r="AH411" s="19" t="str">
        <f t="shared" si="57"/>
        <v>3405 JT Equity</v>
      </c>
      <c r="AI411" s="21">
        <f>IFERROR(IF($AG411&lt;&gt;"",_xll.BDP(AH411,"cur_mkt_cap")/1000000,""),"")</f>
        <v>610010.53355699999</v>
      </c>
      <c r="AJ411" s="22">
        <f>IFERROR((COUNTIF($AI$17:$AI411,$AI411)-1)*0.0001+$AI411,"")</f>
        <v>610010.53355699999</v>
      </c>
      <c r="AK411" s="22" t="str">
        <f t="shared" si="58"/>
        <v/>
      </c>
      <c r="AQ411" s="19"/>
      <c r="AR411" s="19"/>
      <c r="AT411" s="27"/>
      <c r="AU411" s="19"/>
    </row>
    <row r="412" spans="3:47">
      <c r="C412" s="7" t="str">
        <f t="shared" si="54"/>
        <v/>
      </c>
      <c r="E412" s="7" t="str">
        <f t="shared" si="59"/>
        <v/>
      </c>
      <c r="F412" s="34" t="str">
        <f>IF(E412&lt;&gt;"",_xll.BDP(E412,"short_name"),"")</f>
        <v/>
      </c>
      <c r="AC412" s="19">
        <f t="shared" si="60"/>
        <v>396</v>
      </c>
      <c r="AD412" s="19">
        <f t="shared" si="55"/>
        <v>29</v>
      </c>
      <c r="AE412" s="19" t="str">
        <f t="shared" si="56"/>
        <v/>
      </c>
      <c r="AG412" s="19" t="s">
        <v>440</v>
      </c>
      <c r="AH412" s="19" t="str">
        <f t="shared" si="57"/>
        <v>3407 JT Equity</v>
      </c>
      <c r="AI412" s="21">
        <f>IFERROR(IF($AG412&lt;&gt;"",_xll.BDP(AH412,"cur_mkt_cap")/1000000,""),"")</f>
        <v>1528150.4937140001</v>
      </c>
      <c r="AJ412" s="22">
        <f>IFERROR((COUNTIF($AI$17:$AI412,$AI412)-1)*0.0001+$AI412,"")</f>
        <v>1528150.4937140001</v>
      </c>
      <c r="AK412" s="22">
        <f t="shared" si="58"/>
        <v>1528150.4937140001</v>
      </c>
      <c r="AQ412" s="19"/>
      <c r="AR412" s="19"/>
      <c r="AT412" s="27"/>
      <c r="AU412" s="19"/>
    </row>
    <row r="413" spans="3:47">
      <c r="C413" s="7" t="str">
        <f t="shared" si="54"/>
        <v/>
      </c>
      <c r="E413" s="7" t="str">
        <f t="shared" si="59"/>
        <v/>
      </c>
      <c r="F413" s="34" t="str">
        <f>IF(E413&lt;&gt;"",_xll.BDP(E413,"short_name"),"")</f>
        <v/>
      </c>
      <c r="AC413" s="19">
        <f t="shared" si="60"/>
        <v>397</v>
      </c>
      <c r="AD413" s="19" t="str">
        <f t="shared" si="55"/>
        <v/>
      </c>
      <c r="AE413" s="19" t="str">
        <f t="shared" si="56"/>
        <v/>
      </c>
      <c r="AG413" s="19" t="s">
        <v>441</v>
      </c>
      <c r="AH413" s="19" t="str">
        <f t="shared" si="57"/>
        <v>3408 JT Equity</v>
      </c>
      <c r="AI413" s="21">
        <f>IFERROR(IF($AG413&lt;&gt;"",_xll.BDP(AH413,"cur_mkt_cap")/1000000,""),"")</f>
        <v>13248.668003999999</v>
      </c>
      <c r="AJ413" s="22">
        <f>IFERROR((COUNTIF($AI$17:$AI413,$AI413)-1)*0.0001+$AI413,"")</f>
        <v>13248.668003999999</v>
      </c>
      <c r="AK413" s="22" t="str">
        <f t="shared" si="58"/>
        <v/>
      </c>
      <c r="AQ413" s="19"/>
      <c r="AR413" s="19"/>
      <c r="AT413" s="27"/>
      <c r="AU413" s="19"/>
    </row>
    <row r="414" spans="3:47">
      <c r="C414" s="7" t="str">
        <f t="shared" si="54"/>
        <v/>
      </c>
      <c r="E414" s="7" t="str">
        <f t="shared" si="59"/>
        <v/>
      </c>
      <c r="F414" s="34" t="str">
        <f>IF(E414&lt;&gt;"",_xll.BDP(E414,"short_name"),"")</f>
        <v/>
      </c>
      <c r="AC414" s="19">
        <f t="shared" si="60"/>
        <v>398</v>
      </c>
      <c r="AD414" s="19" t="str">
        <f t="shared" si="55"/>
        <v/>
      </c>
      <c r="AE414" s="19" t="str">
        <f t="shared" si="56"/>
        <v/>
      </c>
      <c r="AG414" s="19" t="s">
        <v>442</v>
      </c>
      <c r="AH414" s="19" t="str">
        <f t="shared" si="57"/>
        <v>3421 JT Equity</v>
      </c>
      <c r="AI414" s="21">
        <f>IFERROR(IF($AG414&lt;&gt;"",_xll.BDP(AH414,"cur_mkt_cap")/1000000,""),"")</f>
        <v>23711.373567000002</v>
      </c>
      <c r="AJ414" s="22">
        <f>IFERROR((COUNTIF($AI$17:$AI414,$AI414)-1)*0.0001+$AI414,"")</f>
        <v>23711.373567000002</v>
      </c>
      <c r="AK414" s="22" t="str">
        <f t="shared" si="58"/>
        <v/>
      </c>
      <c r="AQ414" s="19"/>
      <c r="AR414" s="19"/>
      <c r="AT414" s="27"/>
      <c r="AU414" s="19"/>
    </row>
    <row r="415" spans="3:47">
      <c r="C415" s="7" t="str">
        <f t="shared" si="54"/>
        <v/>
      </c>
      <c r="E415" s="7" t="str">
        <f t="shared" si="59"/>
        <v/>
      </c>
      <c r="F415" s="34" t="str">
        <f>IF(E415&lt;&gt;"",_xll.BDP(E415,"short_name"),"")</f>
        <v/>
      </c>
      <c r="AC415" s="19">
        <f t="shared" si="60"/>
        <v>399</v>
      </c>
      <c r="AD415" s="19" t="str">
        <f t="shared" si="55"/>
        <v/>
      </c>
      <c r="AE415" s="19" t="str">
        <f t="shared" si="56"/>
        <v/>
      </c>
      <c r="AG415" s="19" t="s">
        <v>443</v>
      </c>
      <c r="AH415" s="19" t="str">
        <f t="shared" si="57"/>
        <v>3431 JT Equity</v>
      </c>
      <c r="AI415" s="21">
        <f>IFERROR(IF($AG415&lt;&gt;"",_xll.BDP(AH415,"cur_mkt_cap")/1000000,""),"")</f>
        <v>16191.523061999998</v>
      </c>
      <c r="AJ415" s="22">
        <f>IFERROR((COUNTIF($AI$17:$AI415,$AI415)-1)*0.0001+$AI415,"")</f>
        <v>16191.523061999998</v>
      </c>
      <c r="AK415" s="22" t="str">
        <f t="shared" si="58"/>
        <v/>
      </c>
      <c r="AQ415" s="19"/>
      <c r="AR415" s="19"/>
      <c r="AT415" s="27"/>
      <c r="AU415" s="19"/>
    </row>
    <row r="416" spans="3:47">
      <c r="C416" s="7" t="str">
        <f t="shared" si="54"/>
        <v/>
      </c>
      <c r="E416" s="7" t="str">
        <f t="shared" si="59"/>
        <v/>
      </c>
      <c r="F416" s="34" t="str">
        <f>IF(E416&lt;&gt;"",_xll.BDP(E416,"short_name"),"")</f>
        <v/>
      </c>
      <c r="AC416" s="19">
        <f t="shared" si="60"/>
        <v>400</v>
      </c>
      <c r="AD416" s="19" t="str">
        <f t="shared" si="55"/>
        <v/>
      </c>
      <c r="AE416" s="19" t="str">
        <f t="shared" si="56"/>
        <v/>
      </c>
      <c r="AG416" s="19" t="s">
        <v>444</v>
      </c>
      <c r="AH416" s="19" t="str">
        <f t="shared" si="57"/>
        <v>3433 JT Equity</v>
      </c>
      <c r="AI416" s="21">
        <f>IFERROR(IF($AG416&lt;&gt;"",_xll.BDP(AH416,"cur_mkt_cap")/1000000,""),"")</f>
        <v>43576.4</v>
      </c>
      <c r="AJ416" s="22">
        <f>IFERROR((COUNTIF($AI$17:$AI416,$AI416)-1)*0.0001+$AI416,"")</f>
        <v>43576.4</v>
      </c>
      <c r="AK416" s="22" t="str">
        <f t="shared" si="58"/>
        <v/>
      </c>
      <c r="AQ416" s="19"/>
      <c r="AR416" s="19"/>
      <c r="AT416" s="27"/>
      <c r="AU416" s="19"/>
    </row>
    <row r="417" spans="3:47">
      <c r="C417" s="7" t="str">
        <f t="shared" si="54"/>
        <v/>
      </c>
      <c r="E417" s="7" t="str">
        <f t="shared" si="59"/>
        <v/>
      </c>
      <c r="F417" s="34" t="str">
        <f>IF(E417&lt;&gt;"",_xll.BDP(E417,"short_name"),"")</f>
        <v/>
      </c>
      <c r="AC417" s="19">
        <f t="shared" si="60"/>
        <v>401</v>
      </c>
      <c r="AD417" s="19" t="str">
        <f t="shared" si="55"/>
        <v/>
      </c>
      <c r="AE417" s="19" t="str">
        <f t="shared" si="56"/>
        <v/>
      </c>
      <c r="AG417" s="19" t="s">
        <v>445</v>
      </c>
      <c r="AH417" s="19" t="str">
        <f t="shared" si="57"/>
        <v>3434 JT Equity</v>
      </c>
      <c r="AI417" s="21">
        <f>IFERROR(IF($AG417&lt;&gt;"",_xll.BDP(AH417,"cur_mkt_cap")/1000000,""),"")</f>
        <v>13912.8</v>
      </c>
      <c r="AJ417" s="22">
        <f>IFERROR((COUNTIF($AI$17:$AI417,$AI417)-1)*0.0001+$AI417,"")</f>
        <v>13912.8</v>
      </c>
      <c r="AK417" s="22" t="str">
        <f t="shared" si="58"/>
        <v/>
      </c>
      <c r="AQ417" s="19"/>
      <c r="AR417" s="19"/>
      <c r="AT417" s="27"/>
      <c r="AU417" s="19"/>
    </row>
    <row r="418" spans="3:47">
      <c r="C418" s="7" t="str">
        <f t="shared" si="54"/>
        <v/>
      </c>
      <c r="E418" s="7" t="str">
        <f t="shared" si="59"/>
        <v/>
      </c>
      <c r="F418" s="34" t="str">
        <f>IF(E418&lt;&gt;"",_xll.BDP(E418,"short_name"),"")</f>
        <v/>
      </c>
      <c r="AC418" s="19">
        <f t="shared" si="60"/>
        <v>402</v>
      </c>
      <c r="AD418" s="19" t="str">
        <f t="shared" si="55"/>
        <v/>
      </c>
      <c r="AE418" s="19" t="str">
        <f t="shared" si="56"/>
        <v/>
      </c>
      <c r="AG418" s="19" t="s">
        <v>446</v>
      </c>
      <c r="AH418" s="19" t="str">
        <f t="shared" si="57"/>
        <v>3436 JT Equity</v>
      </c>
      <c r="AI418" s="21">
        <f>IFERROR(IF($AG418&lt;&gt;"",_xll.BDP(AH418,"cur_mkt_cap")/1000000,""),"")</f>
        <v>516769.11971800006</v>
      </c>
      <c r="AJ418" s="22">
        <f>IFERROR((COUNTIF($AI$17:$AI418,$AI418)-1)*0.0001+$AI418,"")</f>
        <v>516769.11971800006</v>
      </c>
      <c r="AK418" s="22" t="str">
        <f t="shared" si="58"/>
        <v/>
      </c>
      <c r="AQ418" s="19"/>
      <c r="AR418" s="19"/>
      <c r="AT418" s="27"/>
      <c r="AU418" s="19"/>
    </row>
    <row r="419" spans="3:47">
      <c r="C419" s="7" t="str">
        <f t="shared" si="54"/>
        <v/>
      </c>
      <c r="E419" s="7" t="str">
        <f t="shared" si="59"/>
        <v/>
      </c>
      <c r="F419" s="34" t="str">
        <f>IF(E419&lt;&gt;"",_xll.BDP(E419,"short_name"),"")</f>
        <v/>
      </c>
      <c r="AC419" s="19">
        <f t="shared" si="60"/>
        <v>403</v>
      </c>
      <c r="AD419" s="19" t="str">
        <f t="shared" si="55"/>
        <v/>
      </c>
      <c r="AE419" s="19" t="str">
        <f t="shared" si="56"/>
        <v/>
      </c>
      <c r="AG419" s="19" t="s">
        <v>447</v>
      </c>
      <c r="AH419" s="19" t="str">
        <f t="shared" si="57"/>
        <v>3443 JT Equity</v>
      </c>
      <c r="AI419" s="21">
        <f>IFERROR(IF($AG419&lt;&gt;"",_xll.BDP(AH419,"cur_mkt_cap")/1000000,""),"")</f>
        <v>45959.506499999996</v>
      </c>
      <c r="AJ419" s="22">
        <f>IFERROR((COUNTIF($AI$17:$AI419,$AI419)-1)*0.0001+$AI419,"")</f>
        <v>45959.506499999996</v>
      </c>
      <c r="AK419" s="22" t="str">
        <f t="shared" si="58"/>
        <v/>
      </c>
      <c r="AQ419" s="19"/>
      <c r="AR419" s="19"/>
      <c r="AT419" s="27"/>
      <c r="AU419" s="19"/>
    </row>
    <row r="420" spans="3:47">
      <c r="C420" s="7" t="str">
        <f t="shared" si="54"/>
        <v/>
      </c>
      <c r="E420" s="7" t="str">
        <f t="shared" si="59"/>
        <v/>
      </c>
      <c r="F420" s="34" t="str">
        <f>IF(E420&lt;&gt;"",_xll.BDP(E420,"short_name"),"")</f>
        <v/>
      </c>
      <c r="AC420" s="19">
        <f t="shared" si="60"/>
        <v>404</v>
      </c>
      <c r="AD420" s="19" t="str">
        <f t="shared" si="55"/>
        <v/>
      </c>
      <c r="AE420" s="19" t="str">
        <f t="shared" si="56"/>
        <v/>
      </c>
      <c r="AG420" s="19" t="s">
        <v>448</v>
      </c>
      <c r="AH420" s="19" t="str">
        <f t="shared" si="57"/>
        <v>3445 JT Equity</v>
      </c>
      <c r="AI420" s="21">
        <f>IFERROR(IF($AG420&lt;&gt;"",_xll.BDP(AH420,"cur_mkt_cap")/1000000,""),"")</f>
        <v>31378.5</v>
      </c>
      <c r="AJ420" s="22">
        <f>IFERROR((COUNTIF($AI$17:$AI420,$AI420)-1)*0.0001+$AI420,"")</f>
        <v>31378.5</v>
      </c>
      <c r="AK420" s="22" t="str">
        <f t="shared" si="58"/>
        <v/>
      </c>
      <c r="AQ420" s="19"/>
      <c r="AR420" s="19"/>
      <c r="AT420" s="27"/>
      <c r="AU420" s="19"/>
    </row>
    <row r="421" spans="3:47">
      <c r="C421" s="7" t="str">
        <f t="shared" si="54"/>
        <v/>
      </c>
      <c r="E421" s="7" t="str">
        <f t="shared" si="59"/>
        <v/>
      </c>
      <c r="F421" s="34" t="str">
        <f>IF(E421&lt;&gt;"",_xll.BDP(E421,"short_name"),"")</f>
        <v/>
      </c>
      <c r="AC421" s="19">
        <f t="shared" si="60"/>
        <v>405</v>
      </c>
      <c r="AD421" s="19" t="str">
        <f t="shared" si="55"/>
        <v/>
      </c>
      <c r="AE421" s="19" t="str">
        <f t="shared" si="56"/>
        <v/>
      </c>
      <c r="AG421" s="19" t="s">
        <v>449</v>
      </c>
      <c r="AH421" s="19" t="str">
        <f t="shared" si="57"/>
        <v>3454 JT Equity</v>
      </c>
      <c r="AI421" s="21">
        <f>IFERROR(IF($AG421&lt;&gt;"",_xll.BDP(AH421,"cur_mkt_cap")/1000000,""),"")</f>
        <v>12184.3575</v>
      </c>
      <c r="AJ421" s="22">
        <f>IFERROR((COUNTIF($AI$17:$AI421,$AI421)-1)*0.0001+$AI421,"")</f>
        <v>12184.3575</v>
      </c>
      <c r="AK421" s="22" t="str">
        <f t="shared" si="58"/>
        <v/>
      </c>
      <c r="AQ421" s="19"/>
      <c r="AR421" s="19"/>
      <c r="AT421" s="27"/>
      <c r="AU421" s="19"/>
    </row>
    <row r="422" spans="3:47">
      <c r="C422" s="7" t="str">
        <f t="shared" si="54"/>
        <v/>
      </c>
      <c r="E422" s="7" t="str">
        <f t="shared" si="59"/>
        <v/>
      </c>
      <c r="F422" s="34" t="str">
        <f>IF(E422&lt;&gt;"",_xll.BDP(E422,"short_name"),"")</f>
        <v/>
      </c>
      <c r="AC422" s="19">
        <f t="shared" si="60"/>
        <v>406</v>
      </c>
      <c r="AD422" s="19" t="str">
        <f t="shared" si="55"/>
        <v/>
      </c>
      <c r="AE422" s="19" t="str">
        <f t="shared" si="56"/>
        <v/>
      </c>
      <c r="AG422" s="19" t="s">
        <v>450</v>
      </c>
      <c r="AH422" s="19" t="str">
        <f t="shared" si="57"/>
        <v>3458 JT Equity</v>
      </c>
      <c r="AI422" s="21">
        <f>IFERROR(IF($AG422&lt;&gt;"",_xll.BDP(AH422,"cur_mkt_cap")/1000000,""),"")</f>
        <v>20272.384399999999</v>
      </c>
      <c r="AJ422" s="22">
        <f>IFERROR((COUNTIF($AI$17:$AI422,$AI422)-1)*0.0001+$AI422,"")</f>
        <v>20272.384399999999</v>
      </c>
      <c r="AK422" s="22" t="str">
        <f t="shared" si="58"/>
        <v/>
      </c>
      <c r="AQ422" s="19"/>
      <c r="AR422" s="19"/>
      <c r="AT422" s="27"/>
      <c r="AU422" s="19"/>
    </row>
    <row r="423" spans="3:47">
      <c r="C423" s="7" t="str">
        <f t="shared" si="54"/>
        <v/>
      </c>
      <c r="E423" s="7" t="str">
        <f t="shared" si="59"/>
        <v/>
      </c>
      <c r="F423" s="34" t="str">
        <f>IF(E423&lt;&gt;"",_xll.BDP(E423,"short_name"),"")</f>
        <v/>
      </c>
      <c r="AC423" s="19">
        <f t="shared" si="60"/>
        <v>407</v>
      </c>
      <c r="AD423" s="19" t="str">
        <f t="shared" si="55"/>
        <v/>
      </c>
      <c r="AE423" s="19" t="str">
        <f t="shared" si="56"/>
        <v/>
      </c>
      <c r="AG423" s="19" t="s">
        <v>451</v>
      </c>
      <c r="AH423" s="19" t="str">
        <f t="shared" si="57"/>
        <v>3501 JT Equity</v>
      </c>
      <c r="AI423" s="21">
        <f>IFERROR(IF($AG423&lt;&gt;"",_xll.BDP(AH423,"cur_mkt_cap")/1000000,""),"")</f>
        <v>21279.590401999998</v>
      </c>
      <c r="AJ423" s="22">
        <f>IFERROR((COUNTIF($AI$17:$AI423,$AI423)-1)*0.0001+$AI423,"")</f>
        <v>21279.590401999998</v>
      </c>
      <c r="AK423" s="22" t="str">
        <f t="shared" si="58"/>
        <v/>
      </c>
      <c r="AQ423" s="19"/>
      <c r="AR423" s="19"/>
      <c r="AT423" s="27"/>
      <c r="AU423" s="19"/>
    </row>
    <row r="424" spans="3:47">
      <c r="C424" s="7" t="str">
        <f t="shared" si="54"/>
        <v/>
      </c>
      <c r="E424" s="7" t="str">
        <f t="shared" si="59"/>
        <v/>
      </c>
      <c r="F424" s="34" t="str">
        <f>IF(E424&lt;&gt;"",_xll.BDP(E424,"short_name"),"")</f>
        <v/>
      </c>
      <c r="AC424" s="19">
        <f t="shared" si="60"/>
        <v>408</v>
      </c>
      <c r="AD424" s="19" t="str">
        <f t="shared" si="55"/>
        <v/>
      </c>
      <c r="AE424" s="19" t="str">
        <f t="shared" si="56"/>
        <v/>
      </c>
      <c r="AG424" s="19" t="s">
        <v>452</v>
      </c>
      <c r="AH424" s="19" t="str">
        <f t="shared" si="57"/>
        <v>3512 JT Equity</v>
      </c>
      <c r="AI424" s="21">
        <f>IFERROR(IF($AG424&lt;&gt;"",_xll.BDP(AH424,"cur_mkt_cap")/1000000,""),"")</f>
        <v>10317.886280000001</v>
      </c>
      <c r="AJ424" s="22">
        <f>IFERROR((COUNTIF($AI$17:$AI424,$AI424)-1)*0.0001+$AI424,"")</f>
        <v>10317.886280000001</v>
      </c>
      <c r="AK424" s="22" t="str">
        <f t="shared" si="58"/>
        <v/>
      </c>
      <c r="AQ424" s="19"/>
      <c r="AR424" s="19"/>
      <c r="AT424" s="27"/>
      <c r="AU424" s="19"/>
    </row>
    <row r="425" spans="3:47">
      <c r="C425" s="7" t="str">
        <f t="shared" si="54"/>
        <v/>
      </c>
      <c r="E425" s="7" t="str">
        <f t="shared" si="59"/>
        <v/>
      </c>
      <c r="F425" s="34" t="str">
        <f>IF(E425&lt;&gt;"",_xll.BDP(E425,"short_name"),"")</f>
        <v/>
      </c>
      <c r="AC425" s="19">
        <f t="shared" si="60"/>
        <v>409</v>
      </c>
      <c r="AD425" s="19" t="str">
        <f t="shared" si="55"/>
        <v/>
      </c>
      <c r="AE425" s="19" t="str">
        <f t="shared" si="56"/>
        <v/>
      </c>
      <c r="AG425" s="19" t="s">
        <v>453</v>
      </c>
      <c r="AH425" s="19" t="str">
        <f t="shared" si="57"/>
        <v>3513 JT Equity</v>
      </c>
      <c r="AI425" s="21">
        <f>IFERROR(IF($AG425&lt;&gt;"",_xll.BDP(AH425,"cur_mkt_cap")/1000000,""),"")</f>
        <v>7401.0558839999994</v>
      </c>
      <c r="AJ425" s="22">
        <f>IFERROR((COUNTIF($AI$17:$AI425,$AI425)-1)*0.0001+$AI425,"")</f>
        <v>7401.0558839999994</v>
      </c>
      <c r="AK425" s="22" t="str">
        <f t="shared" si="58"/>
        <v/>
      </c>
      <c r="AQ425" s="19"/>
      <c r="AR425" s="19"/>
      <c r="AT425" s="27"/>
      <c r="AU425" s="19"/>
    </row>
    <row r="426" spans="3:47">
      <c r="C426" s="7" t="str">
        <f t="shared" si="54"/>
        <v/>
      </c>
      <c r="E426" s="7" t="str">
        <f t="shared" si="59"/>
        <v/>
      </c>
      <c r="F426" s="34" t="str">
        <f>IF(E426&lt;&gt;"",_xll.BDP(E426,"short_name"),"")</f>
        <v/>
      </c>
      <c r="AC426" s="19">
        <f t="shared" si="60"/>
        <v>410</v>
      </c>
      <c r="AD426" s="19" t="str">
        <f t="shared" si="55"/>
        <v/>
      </c>
      <c r="AE426" s="19" t="str">
        <f t="shared" si="56"/>
        <v/>
      </c>
      <c r="AG426" s="19" t="s">
        <v>454</v>
      </c>
      <c r="AH426" s="19" t="str">
        <f t="shared" si="57"/>
        <v>3521 JT Equity</v>
      </c>
      <c r="AI426" s="21">
        <f>IFERROR(IF($AG426&lt;&gt;"",_xll.BDP(AH426,"cur_mkt_cap")/1000000,""),"")</f>
        <v>4871.075562</v>
      </c>
      <c r="AJ426" s="22">
        <f>IFERROR((COUNTIF($AI$17:$AI426,$AI426)-1)*0.0001+$AI426,"")</f>
        <v>4871.075562</v>
      </c>
      <c r="AK426" s="22" t="str">
        <f t="shared" si="58"/>
        <v/>
      </c>
      <c r="AQ426" s="19"/>
      <c r="AR426" s="19"/>
      <c r="AT426" s="27"/>
      <c r="AU426" s="19"/>
    </row>
    <row r="427" spans="3:47">
      <c r="C427" s="7" t="str">
        <f t="shared" si="54"/>
        <v/>
      </c>
      <c r="E427" s="7" t="str">
        <f t="shared" si="59"/>
        <v/>
      </c>
      <c r="F427" s="34" t="str">
        <f>IF(E427&lt;&gt;"",_xll.BDP(E427,"short_name"),"")</f>
        <v/>
      </c>
      <c r="AC427" s="19">
        <f t="shared" si="60"/>
        <v>411</v>
      </c>
      <c r="AD427" s="19" t="str">
        <f t="shared" si="55"/>
        <v/>
      </c>
      <c r="AE427" s="19" t="str">
        <f t="shared" si="56"/>
        <v/>
      </c>
      <c r="AG427" s="19" t="s">
        <v>455</v>
      </c>
      <c r="AH427" s="19" t="str">
        <f t="shared" si="57"/>
        <v>3524 JT Equity</v>
      </c>
      <c r="AI427" s="21">
        <f>IFERROR(IF($AG427&lt;&gt;"",_xll.BDP(AH427,"cur_mkt_cap")/1000000,""),"")</f>
        <v>5084.96</v>
      </c>
      <c r="AJ427" s="22">
        <f>IFERROR((COUNTIF($AI$17:$AI427,$AI427)-1)*0.0001+$AI427,"")</f>
        <v>5084.96</v>
      </c>
      <c r="AK427" s="22" t="str">
        <f t="shared" si="58"/>
        <v/>
      </c>
      <c r="AQ427" s="19"/>
      <c r="AR427" s="19"/>
      <c r="AT427" s="27"/>
      <c r="AU427" s="19"/>
    </row>
    <row r="428" spans="3:47">
      <c r="C428" s="7" t="str">
        <f t="shared" si="54"/>
        <v/>
      </c>
      <c r="E428" s="7" t="str">
        <f t="shared" si="59"/>
        <v/>
      </c>
      <c r="F428" s="34" t="str">
        <f>IF(E428&lt;&gt;"",_xll.BDP(E428,"short_name"),"")</f>
        <v/>
      </c>
      <c r="AC428" s="19">
        <f t="shared" si="60"/>
        <v>412</v>
      </c>
      <c r="AD428" s="19" t="str">
        <f t="shared" si="55"/>
        <v/>
      </c>
      <c r="AE428" s="19" t="str">
        <f t="shared" si="56"/>
        <v/>
      </c>
      <c r="AG428" s="19" t="s">
        <v>456</v>
      </c>
      <c r="AH428" s="19" t="str">
        <f t="shared" si="57"/>
        <v>3526 JT Equity</v>
      </c>
      <c r="AI428" s="21">
        <f>IFERROR(IF($AG428&lt;&gt;"",_xll.BDP(AH428,"cur_mkt_cap")/1000000,""),"")</f>
        <v>10236.226909999999</v>
      </c>
      <c r="AJ428" s="22">
        <f>IFERROR((COUNTIF($AI$17:$AI428,$AI428)-1)*0.0001+$AI428,"")</f>
        <v>10236.226909999999</v>
      </c>
      <c r="AK428" s="22" t="str">
        <f t="shared" si="58"/>
        <v/>
      </c>
      <c r="AQ428" s="19"/>
      <c r="AR428" s="19"/>
      <c r="AT428" s="27"/>
      <c r="AU428" s="19"/>
    </row>
    <row r="429" spans="3:47">
      <c r="C429" s="7" t="str">
        <f t="shared" si="54"/>
        <v/>
      </c>
      <c r="E429" s="7" t="str">
        <f t="shared" si="59"/>
        <v/>
      </c>
      <c r="F429" s="34" t="str">
        <f>IF(E429&lt;&gt;"",_xll.BDP(E429,"short_name"),"")</f>
        <v/>
      </c>
      <c r="AC429" s="19">
        <f t="shared" si="60"/>
        <v>413</v>
      </c>
      <c r="AD429" s="19" t="str">
        <f t="shared" si="55"/>
        <v/>
      </c>
      <c r="AE429" s="19" t="str">
        <f t="shared" si="56"/>
        <v/>
      </c>
      <c r="AG429" s="19" t="s">
        <v>457</v>
      </c>
      <c r="AH429" s="19" t="str">
        <f t="shared" si="57"/>
        <v>3529 JT Equity</v>
      </c>
      <c r="AI429" s="21">
        <f>IFERROR(IF($AG429&lt;&gt;"",_xll.BDP(AH429,"cur_mkt_cap")/1000000,""),"")</f>
        <v>21995.852502999998</v>
      </c>
      <c r="AJ429" s="22">
        <f>IFERROR((COUNTIF($AI$17:$AI429,$AI429)-1)*0.0001+$AI429,"")</f>
        <v>21995.852502999998</v>
      </c>
      <c r="AK429" s="22" t="str">
        <f t="shared" si="58"/>
        <v/>
      </c>
      <c r="AQ429" s="19"/>
      <c r="AR429" s="19"/>
      <c r="AT429" s="27"/>
      <c r="AU429" s="19"/>
    </row>
    <row r="430" spans="3:47">
      <c r="C430" s="7" t="str">
        <f t="shared" si="54"/>
        <v/>
      </c>
      <c r="E430" s="7" t="str">
        <f t="shared" si="59"/>
        <v/>
      </c>
      <c r="F430" s="34" t="str">
        <f>IF(E430&lt;&gt;"",_xll.BDP(E430,"short_name"),"")</f>
        <v/>
      </c>
      <c r="AC430" s="19">
        <f t="shared" si="60"/>
        <v>414</v>
      </c>
      <c r="AD430" s="19" t="str">
        <f t="shared" si="55"/>
        <v/>
      </c>
      <c r="AE430" s="19" t="str">
        <f t="shared" si="56"/>
        <v/>
      </c>
      <c r="AG430" s="19" t="s">
        <v>458</v>
      </c>
      <c r="AH430" s="19" t="str">
        <f t="shared" si="57"/>
        <v>3543 JT Equity</v>
      </c>
      <c r="AI430" s="21">
        <f>IFERROR(IF($AG430&lt;&gt;"",_xll.BDP(AH430,"cur_mkt_cap")/1000000,""),"")</f>
        <v>83816.683499999999</v>
      </c>
      <c r="AJ430" s="22">
        <f>IFERROR((COUNTIF($AI$17:$AI430,$AI430)-1)*0.0001+$AI430,"")</f>
        <v>83816.683499999999</v>
      </c>
      <c r="AK430" s="22" t="str">
        <f t="shared" si="58"/>
        <v/>
      </c>
      <c r="AQ430" s="19"/>
      <c r="AR430" s="19"/>
      <c r="AT430" s="27"/>
      <c r="AU430" s="19"/>
    </row>
    <row r="431" spans="3:47">
      <c r="C431" s="7" t="str">
        <f t="shared" si="54"/>
        <v/>
      </c>
      <c r="E431" s="7" t="str">
        <f t="shared" si="59"/>
        <v/>
      </c>
      <c r="F431" s="34" t="str">
        <f>IF(E431&lt;&gt;"",_xll.BDP(E431,"short_name"),"")</f>
        <v/>
      </c>
      <c r="AC431" s="19">
        <f t="shared" si="60"/>
        <v>415</v>
      </c>
      <c r="AD431" s="19" t="str">
        <f t="shared" si="55"/>
        <v/>
      </c>
      <c r="AE431" s="19" t="str">
        <f t="shared" si="56"/>
        <v/>
      </c>
      <c r="AG431" s="19" t="s">
        <v>459</v>
      </c>
      <c r="AH431" s="19" t="str">
        <f t="shared" si="57"/>
        <v>3544 JT Equity</v>
      </c>
      <c r="AI431" s="21">
        <f>IFERROR(IF($AG431&lt;&gt;"",_xll.BDP(AH431,"cur_mkt_cap")/1000000,""),"")</f>
        <v>9455.5480000000007</v>
      </c>
      <c r="AJ431" s="22">
        <f>IFERROR((COUNTIF($AI$17:$AI431,$AI431)-1)*0.0001+$AI431,"")</f>
        <v>9455.5480000000007</v>
      </c>
      <c r="AK431" s="22" t="str">
        <f t="shared" si="58"/>
        <v/>
      </c>
      <c r="AQ431" s="19"/>
      <c r="AR431" s="19"/>
      <c r="AT431" s="27"/>
      <c r="AU431" s="19"/>
    </row>
    <row r="432" spans="3:47">
      <c r="C432" s="7" t="str">
        <f t="shared" si="54"/>
        <v/>
      </c>
      <c r="E432" s="7" t="str">
        <f t="shared" si="59"/>
        <v/>
      </c>
      <c r="F432" s="34" t="str">
        <f>IF(E432&lt;&gt;"",_xll.BDP(E432,"short_name"),"")</f>
        <v/>
      </c>
      <c r="AC432" s="19">
        <f t="shared" si="60"/>
        <v>416</v>
      </c>
      <c r="AD432" s="19" t="str">
        <f t="shared" si="55"/>
        <v/>
      </c>
      <c r="AE432" s="19" t="str">
        <f t="shared" si="56"/>
        <v/>
      </c>
      <c r="AG432" s="19" t="s">
        <v>460</v>
      </c>
      <c r="AH432" s="19" t="str">
        <f t="shared" si="57"/>
        <v>3546 JT Equity</v>
      </c>
      <c r="AI432" s="21">
        <f>IFERROR(IF($AG432&lt;&gt;"",_xll.BDP(AH432,"cur_mkt_cap")/1000000,""),"")</f>
        <v>12002.794573000001</v>
      </c>
      <c r="AJ432" s="22">
        <f>IFERROR((COUNTIF($AI$17:$AI432,$AI432)-1)*0.0001+$AI432,"")</f>
        <v>12002.794573000001</v>
      </c>
      <c r="AK432" s="22" t="str">
        <f t="shared" si="58"/>
        <v/>
      </c>
      <c r="AQ432" s="19"/>
      <c r="AR432" s="19"/>
      <c r="AT432" s="27"/>
      <c r="AU432" s="19"/>
    </row>
    <row r="433" spans="3:47">
      <c r="C433" s="7" t="str">
        <f t="shared" si="54"/>
        <v/>
      </c>
      <c r="E433" s="7" t="str">
        <f t="shared" si="59"/>
        <v/>
      </c>
      <c r="F433" s="34" t="str">
        <f>IF(E433&lt;&gt;"",_xll.BDP(E433,"short_name"),"")</f>
        <v/>
      </c>
      <c r="AC433" s="19">
        <f t="shared" si="60"/>
        <v>417</v>
      </c>
      <c r="AD433" s="19" t="str">
        <f t="shared" si="55"/>
        <v/>
      </c>
      <c r="AE433" s="19" t="str">
        <f t="shared" si="56"/>
        <v/>
      </c>
      <c r="AG433" s="19" t="s">
        <v>461</v>
      </c>
      <c r="AH433" s="19" t="str">
        <f t="shared" si="57"/>
        <v>3548 JT Equity</v>
      </c>
      <c r="AI433" s="21">
        <f>IFERROR(IF($AG433&lt;&gt;"",_xll.BDP(AH433,"cur_mkt_cap")/1000000,""),"")</f>
        <v>50201.241999999998</v>
      </c>
      <c r="AJ433" s="22">
        <f>IFERROR((COUNTIF($AI$17:$AI433,$AI433)-1)*0.0001+$AI433,"")</f>
        <v>50201.241999999998</v>
      </c>
      <c r="AK433" s="22" t="str">
        <f t="shared" si="58"/>
        <v/>
      </c>
      <c r="AQ433" s="19"/>
      <c r="AR433" s="19"/>
      <c r="AT433" s="27"/>
      <c r="AU433" s="19"/>
    </row>
    <row r="434" spans="3:47">
      <c r="C434" s="7" t="str">
        <f t="shared" si="54"/>
        <v/>
      </c>
      <c r="E434" s="7" t="str">
        <f t="shared" si="59"/>
        <v/>
      </c>
      <c r="F434" s="34" t="str">
        <f>IF(E434&lt;&gt;"",_xll.BDP(E434,"short_name"),"")</f>
        <v/>
      </c>
      <c r="AC434" s="19">
        <f t="shared" si="60"/>
        <v>418</v>
      </c>
      <c r="AD434" s="19" t="str">
        <f t="shared" si="55"/>
        <v/>
      </c>
      <c r="AE434" s="19" t="str">
        <f t="shared" si="56"/>
        <v/>
      </c>
      <c r="AG434" s="19" t="s">
        <v>462</v>
      </c>
      <c r="AH434" s="19" t="str">
        <f t="shared" si="57"/>
        <v>3549 JT Equity</v>
      </c>
      <c r="AI434" s="21">
        <f>IFERROR(IF($AG434&lt;&gt;"",_xll.BDP(AH434,"cur_mkt_cap")/1000000,""),"")</f>
        <v>145912.03840000002</v>
      </c>
      <c r="AJ434" s="22">
        <f>IFERROR((COUNTIF($AI$17:$AI434,$AI434)-1)*0.0001+$AI434,"")</f>
        <v>145912.03840000002</v>
      </c>
      <c r="AK434" s="22" t="str">
        <f t="shared" si="58"/>
        <v/>
      </c>
      <c r="AQ434" s="19"/>
      <c r="AR434" s="19"/>
      <c r="AT434" s="27"/>
      <c r="AU434" s="19"/>
    </row>
    <row r="435" spans="3:47">
      <c r="C435" s="7" t="str">
        <f t="shared" si="54"/>
        <v/>
      </c>
      <c r="E435" s="7" t="str">
        <f t="shared" si="59"/>
        <v/>
      </c>
      <c r="F435" s="34" t="str">
        <f>IF(E435&lt;&gt;"",_xll.BDP(E435,"short_name"),"")</f>
        <v/>
      </c>
      <c r="AC435" s="19">
        <f t="shared" si="60"/>
        <v>419</v>
      </c>
      <c r="AD435" s="19" t="str">
        <f t="shared" si="55"/>
        <v/>
      </c>
      <c r="AE435" s="19" t="str">
        <f t="shared" si="56"/>
        <v/>
      </c>
      <c r="AG435" s="19" t="s">
        <v>463</v>
      </c>
      <c r="AH435" s="19" t="str">
        <f t="shared" si="57"/>
        <v>3551 JT Equity</v>
      </c>
      <c r="AI435" s="21">
        <f>IFERROR(IF($AG435&lt;&gt;"",_xll.BDP(AH435,"cur_mkt_cap")/1000000,""),"")</f>
        <v>8249.6045900000008</v>
      </c>
      <c r="AJ435" s="22">
        <f>IFERROR((COUNTIF($AI$17:$AI435,$AI435)-1)*0.0001+$AI435,"")</f>
        <v>8249.6045900000008</v>
      </c>
      <c r="AK435" s="22" t="str">
        <f t="shared" si="58"/>
        <v/>
      </c>
      <c r="AQ435" s="19"/>
      <c r="AR435" s="19"/>
      <c r="AT435" s="27"/>
      <c r="AU435" s="19"/>
    </row>
    <row r="436" spans="3:47">
      <c r="C436" s="7" t="str">
        <f t="shared" si="54"/>
        <v/>
      </c>
      <c r="E436" s="7" t="str">
        <f t="shared" si="59"/>
        <v/>
      </c>
      <c r="F436" s="34" t="str">
        <f>IF(E436&lt;&gt;"",_xll.BDP(E436,"short_name"),"")</f>
        <v/>
      </c>
      <c r="AC436" s="19">
        <f t="shared" si="60"/>
        <v>420</v>
      </c>
      <c r="AD436" s="19" t="str">
        <f t="shared" si="55"/>
        <v/>
      </c>
      <c r="AE436" s="19" t="str">
        <f t="shared" si="56"/>
        <v/>
      </c>
      <c r="AG436" s="19" t="s">
        <v>464</v>
      </c>
      <c r="AH436" s="19" t="str">
        <f t="shared" si="57"/>
        <v>3553 JT Equity</v>
      </c>
      <c r="AI436" s="21">
        <f>IFERROR(IF($AG436&lt;&gt;"",_xll.BDP(AH436,"cur_mkt_cap")/1000000,""),"")</f>
        <v>22687</v>
      </c>
      <c r="AJ436" s="22">
        <f>IFERROR((COUNTIF($AI$17:$AI436,$AI436)-1)*0.0001+$AI436,"")</f>
        <v>22687</v>
      </c>
      <c r="AK436" s="22" t="str">
        <f t="shared" si="58"/>
        <v/>
      </c>
      <c r="AQ436" s="19"/>
      <c r="AR436" s="19"/>
      <c r="AT436" s="27"/>
      <c r="AU436" s="19"/>
    </row>
    <row r="437" spans="3:47">
      <c r="C437" s="7" t="str">
        <f t="shared" si="54"/>
        <v/>
      </c>
      <c r="E437" s="7" t="str">
        <f t="shared" si="59"/>
        <v/>
      </c>
      <c r="F437" s="34" t="str">
        <f>IF(E437&lt;&gt;"",_xll.BDP(E437,"short_name"),"")</f>
        <v/>
      </c>
      <c r="AC437" s="19">
        <f t="shared" si="60"/>
        <v>421</v>
      </c>
      <c r="AD437" s="19" t="str">
        <f t="shared" si="55"/>
        <v/>
      </c>
      <c r="AE437" s="19" t="str">
        <f t="shared" si="56"/>
        <v/>
      </c>
      <c r="AG437" s="19" t="s">
        <v>465</v>
      </c>
      <c r="AH437" s="19" t="str">
        <f t="shared" si="57"/>
        <v>3569 JT Equity</v>
      </c>
      <c r="AI437" s="21">
        <f>IFERROR(IF($AG437&lt;&gt;"",_xll.BDP(AH437,"cur_mkt_cap")/1000000,""),"")</f>
        <v>103607.734538</v>
      </c>
      <c r="AJ437" s="22">
        <f>IFERROR((COUNTIF($AI$17:$AI437,$AI437)-1)*0.0001+$AI437,"")</f>
        <v>103607.734538</v>
      </c>
      <c r="AK437" s="22" t="str">
        <f t="shared" si="58"/>
        <v/>
      </c>
      <c r="AQ437" s="19"/>
      <c r="AR437" s="19"/>
      <c r="AT437" s="27"/>
      <c r="AU437" s="19"/>
    </row>
    <row r="438" spans="3:47">
      <c r="C438" s="7" t="str">
        <f t="shared" si="54"/>
        <v/>
      </c>
      <c r="E438" s="7" t="str">
        <f t="shared" si="59"/>
        <v/>
      </c>
      <c r="F438" s="34" t="str">
        <f>IF(E438&lt;&gt;"",_xll.BDP(E438,"short_name"),"")</f>
        <v/>
      </c>
      <c r="AC438" s="19">
        <f t="shared" si="60"/>
        <v>422</v>
      </c>
      <c r="AD438" s="19" t="str">
        <f t="shared" si="55"/>
        <v/>
      </c>
      <c r="AE438" s="19" t="str">
        <f t="shared" si="56"/>
        <v/>
      </c>
      <c r="AG438" s="19" t="s">
        <v>466</v>
      </c>
      <c r="AH438" s="19" t="str">
        <f t="shared" si="57"/>
        <v>3571 JT Equity</v>
      </c>
      <c r="AI438" s="21">
        <f>IFERROR(IF($AG438&lt;&gt;"",_xll.BDP(AH438,"cur_mkt_cap")/1000000,""),"")</f>
        <v>16232.826905</v>
      </c>
      <c r="AJ438" s="22">
        <f>IFERROR((COUNTIF($AI$17:$AI438,$AI438)-1)*0.0001+$AI438,"")</f>
        <v>16232.826905</v>
      </c>
      <c r="AK438" s="22" t="str">
        <f t="shared" si="58"/>
        <v/>
      </c>
      <c r="AQ438" s="19"/>
      <c r="AR438" s="19"/>
      <c r="AT438" s="27"/>
      <c r="AU438" s="19"/>
    </row>
    <row r="439" spans="3:47">
      <c r="C439" s="7" t="str">
        <f t="shared" si="54"/>
        <v/>
      </c>
      <c r="E439" s="7" t="str">
        <f t="shared" si="59"/>
        <v/>
      </c>
      <c r="F439" s="34" t="str">
        <f>IF(E439&lt;&gt;"",_xll.BDP(E439,"short_name"),"")</f>
        <v/>
      </c>
      <c r="AC439" s="19">
        <f t="shared" si="60"/>
        <v>423</v>
      </c>
      <c r="AD439" s="19" t="str">
        <f t="shared" si="55"/>
        <v/>
      </c>
      <c r="AE439" s="19" t="str">
        <f t="shared" si="56"/>
        <v/>
      </c>
      <c r="AG439" s="19" t="s">
        <v>467</v>
      </c>
      <c r="AH439" s="19" t="str">
        <f t="shared" si="57"/>
        <v>3577 JT Equity</v>
      </c>
      <c r="AI439" s="21">
        <f>IFERROR(IF($AG439&lt;&gt;"",_xll.BDP(AH439,"cur_mkt_cap")/1000000,""),"")</f>
        <v>5276.8092340000003</v>
      </c>
      <c r="AJ439" s="22">
        <f>IFERROR((COUNTIF($AI$17:$AI439,$AI439)-1)*0.0001+$AI439,"")</f>
        <v>5276.8092340000003</v>
      </c>
      <c r="AK439" s="22" t="str">
        <f t="shared" si="58"/>
        <v/>
      </c>
      <c r="AQ439" s="19"/>
      <c r="AR439" s="19"/>
      <c r="AT439" s="27"/>
      <c r="AU439" s="19"/>
    </row>
    <row r="440" spans="3:47">
      <c r="C440" s="7" t="str">
        <f t="shared" si="54"/>
        <v/>
      </c>
      <c r="E440" s="7" t="str">
        <f t="shared" si="59"/>
        <v/>
      </c>
      <c r="F440" s="34" t="str">
        <f>IF(E440&lt;&gt;"",_xll.BDP(E440,"short_name"),"")</f>
        <v/>
      </c>
      <c r="AC440" s="19">
        <f t="shared" si="60"/>
        <v>424</v>
      </c>
      <c r="AD440" s="19" t="str">
        <f t="shared" si="55"/>
        <v/>
      </c>
      <c r="AE440" s="19" t="str">
        <f t="shared" si="56"/>
        <v/>
      </c>
      <c r="AG440" s="19" t="s">
        <v>468</v>
      </c>
      <c r="AH440" s="19" t="str">
        <f t="shared" si="57"/>
        <v>3580 JT Equity</v>
      </c>
      <c r="AI440" s="21">
        <f>IFERROR(IF($AG440&lt;&gt;"",_xll.BDP(AH440,"cur_mkt_cap")/1000000,""),"")</f>
        <v>31924.339260000001</v>
      </c>
      <c r="AJ440" s="22">
        <f>IFERROR((COUNTIF($AI$17:$AI440,$AI440)-1)*0.0001+$AI440,"")</f>
        <v>31924.339260000001</v>
      </c>
      <c r="AK440" s="22" t="str">
        <f t="shared" si="58"/>
        <v/>
      </c>
      <c r="AQ440" s="19"/>
      <c r="AR440" s="19"/>
      <c r="AT440" s="27"/>
      <c r="AU440" s="19"/>
    </row>
    <row r="441" spans="3:47">
      <c r="C441" s="7" t="str">
        <f t="shared" si="54"/>
        <v/>
      </c>
      <c r="E441" s="7" t="str">
        <f t="shared" si="59"/>
        <v/>
      </c>
      <c r="F441" s="34" t="str">
        <f>IF(E441&lt;&gt;"",_xll.BDP(E441,"short_name"),"")</f>
        <v/>
      </c>
      <c r="AC441" s="19">
        <f t="shared" si="60"/>
        <v>425</v>
      </c>
      <c r="AD441" s="19" t="str">
        <f t="shared" si="55"/>
        <v/>
      </c>
      <c r="AE441" s="19" t="str">
        <f t="shared" si="56"/>
        <v/>
      </c>
      <c r="AG441" s="19" t="s">
        <v>469</v>
      </c>
      <c r="AH441" s="19" t="str">
        <f t="shared" si="57"/>
        <v>3591 JT Equity</v>
      </c>
      <c r="AI441" s="21">
        <f>IFERROR(IF($AG441&lt;&gt;"",_xll.BDP(AH441,"cur_mkt_cap")/1000000,""),"")</f>
        <v>206321.064315</v>
      </c>
      <c r="AJ441" s="22">
        <f>IFERROR((COUNTIF($AI$17:$AI441,$AI441)-1)*0.0001+$AI441,"")</f>
        <v>206321.064315</v>
      </c>
      <c r="AK441" s="22" t="str">
        <f t="shared" si="58"/>
        <v/>
      </c>
      <c r="AQ441" s="19"/>
      <c r="AR441" s="19"/>
      <c r="AT441" s="27"/>
      <c r="AU441" s="19"/>
    </row>
    <row r="442" spans="3:47">
      <c r="C442" s="7" t="str">
        <f t="shared" si="54"/>
        <v/>
      </c>
      <c r="E442" s="7" t="str">
        <f t="shared" si="59"/>
        <v/>
      </c>
      <c r="F442" s="34" t="str">
        <f>IF(E442&lt;&gt;"",_xll.BDP(E442,"short_name"),"")</f>
        <v/>
      </c>
      <c r="AC442" s="19">
        <f t="shared" si="60"/>
        <v>426</v>
      </c>
      <c r="AD442" s="19" t="str">
        <f t="shared" si="55"/>
        <v/>
      </c>
      <c r="AE442" s="19" t="str">
        <f t="shared" si="56"/>
        <v/>
      </c>
      <c r="AG442" s="19" t="s">
        <v>470</v>
      </c>
      <c r="AH442" s="19" t="str">
        <f t="shared" si="57"/>
        <v>3593 JT Equity</v>
      </c>
      <c r="AI442" s="21">
        <f>IFERROR(IF($AG442&lt;&gt;"",_xll.BDP(AH442,"cur_mkt_cap")/1000000,""),"")</f>
        <v>112590.55795</v>
      </c>
      <c r="AJ442" s="22">
        <f>IFERROR((COUNTIF($AI$17:$AI442,$AI442)-1)*0.0001+$AI442,"")</f>
        <v>112590.55795</v>
      </c>
      <c r="AK442" s="22" t="str">
        <f t="shared" si="58"/>
        <v/>
      </c>
      <c r="AQ442" s="19"/>
      <c r="AR442" s="19"/>
      <c r="AT442" s="27"/>
      <c r="AU442" s="19"/>
    </row>
    <row r="443" spans="3:47">
      <c r="C443" s="7" t="str">
        <f t="shared" si="54"/>
        <v/>
      </c>
      <c r="E443" s="7" t="str">
        <f t="shared" si="59"/>
        <v/>
      </c>
      <c r="F443" s="34" t="str">
        <f>IF(E443&lt;&gt;"",_xll.BDP(E443,"short_name"),"")</f>
        <v/>
      </c>
      <c r="AC443" s="19">
        <f t="shared" si="60"/>
        <v>427</v>
      </c>
      <c r="AD443" s="19" t="str">
        <f t="shared" si="55"/>
        <v/>
      </c>
      <c r="AE443" s="19" t="str">
        <f t="shared" si="56"/>
        <v/>
      </c>
      <c r="AG443" s="19" t="s">
        <v>471</v>
      </c>
      <c r="AH443" s="19" t="str">
        <f t="shared" si="57"/>
        <v>3606 JT Equity</v>
      </c>
      <c r="AI443" s="21">
        <f>IFERROR(IF($AG443&lt;&gt;"",_xll.BDP(AH443,"cur_mkt_cap")/1000000,""),"")</f>
        <v>11549.049186</v>
      </c>
      <c r="AJ443" s="22">
        <f>IFERROR((COUNTIF($AI$17:$AI443,$AI443)-1)*0.0001+$AI443,"")</f>
        <v>11549.049186</v>
      </c>
      <c r="AK443" s="22" t="str">
        <f t="shared" si="58"/>
        <v/>
      </c>
      <c r="AQ443" s="19"/>
      <c r="AR443" s="19"/>
      <c r="AT443" s="27"/>
      <c r="AU443" s="19"/>
    </row>
    <row r="444" spans="3:47">
      <c r="C444" s="7" t="str">
        <f t="shared" si="54"/>
        <v/>
      </c>
      <c r="E444" s="7" t="str">
        <f t="shared" si="59"/>
        <v/>
      </c>
      <c r="F444" s="34" t="str">
        <f>IF(E444&lt;&gt;"",_xll.BDP(E444,"short_name"),"")</f>
        <v/>
      </c>
      <c r="AC444" s="19">
        <f t="shared" si="60"/>
        <v>428</v>
      </c>
      <c r="AD444" s="19" t="str">
        <f t="shared" si="55"/>
        <v/>
      </c>
      <c r="AE444" s="19" t="str">
        <f t="shared" si="56"/>
        <v/>
      </c>
      <c r="AG444" s="19" t="s">
        <v>472</v>
      </c>
      <c r="AH444" s="19" t="str">
        <f t="shared" si="57"/>
        <v>3607 JT Equity</v>
      </c>
      <c r="AI444" s="21">
        <f>IFERROR(IF($AG444&lt;&gt;"",_xll.BDP(AH444,"cur_mkt_cap")/1000000,""),"")</f>
        <v>5319.3707999999997</v>
      </c>
      <c r="AJ444" s="22">
        <f>IFERROR((COUNTIF($AI$17:$AI444,$AI444)-1)*0.0001+$AI444,"")</f>
        <v>5319.3707999999997</v>
      </c>
      <c r="AK444" s="22" t="str">
        <f t="shared" si="58"/>
        <v/>
      </c>
      <c r="AQ444" s="19"/>
      <c r="AR444" s="19"/>
      <c r="AT444" s="27"/>
      <c r="AU444" s="19"/>
    </row>
    <row r="445" spans="3:47">
      <c r="C445" s="7" t="str">
        <f t="shared" si="54"/>
        <v/>
      </c>
      <c r="E445" s="7" t="str">
        <f t="shared" si="59"/>
        <v/>
      </c>
      <c r="F445" s="34" t="str">
        <f>IF(E445&lt;&gt;"",_xll.BDP(E445,"short_name"),"")</f>
        <v/>
      </c>
      <c r="AC445" s="19">
        <f t="shared" si="60"/>
        <v>429</v>
      </c>
      <c r="AD445" s="19" t="str">
        <f t="shared" si="55"/>
        <v/>
      </c>
      <c r="AE445" s="19" t="str">
        <f t="shared" si="56"/>
        <v/>
      </c>
      <c r="AG445" s="19" t="s">
        <v>473</v>
      </c>
      <c r="AH445" s="19" t="str">
        <f t="shared" si="57"/>
        <v>3608 JT Equity</v>
      </c>
      <c r="AI445" s="21">
        <f>IFERROR(IF($AG445&lt;&gt;"",_xll.BDP(AH445,"cur_mkt_cap")/1000000,""),"")</f>
        <v>95521.216725000006</v>
      </c>
      <c r="AJ445" s="22">
        <f>IFERROR((COUNTIF($AI$17:$AI445,$AI445)-1)*0.0001+$AI445,"")</f>
        <v>95521.216725000006</v>
      </c>
      <c r="AK445" s="22" t="str">
        <f t="shared" si="58"/>
        <v/>
      </c>
      <c r="AQ445" s="19"/>
      <c r="AR445" s="19"/>
      <c r="AT445" s="27"/>
      <c r="AU445" s="19"/>
    </row>
    <row r="446" spans="3:47">
      <c r="C446" s="7" t="str">
        <f t="shared" si="54"/>
        <v/>
      </c>
      <c r="E446" s="7" t="str">
        <f t="shared" si="59"/>
        <v/>
      </c>
      <c r="F446" s="34" t="str">
        <f>IF(E446&lt;&gt;"",_xll.BDP(E446,"short_name"),"")</f>
        <v/>
      </c>
      <c r="AC446" s="19">
        <f t="shared" si="60"/>
        <v>430</v>
      </c>
      <c r="AD446" s="19" t="str">
        <f t="shared" si="55"/>
        <v/>
      </c>
      <c r="AE446" s="19" t="str">
        <f t="shared" si="56"/>
        <v/>
      </c>
      <c r="AG446" s="19" t="s">
        <v>474</v>
      </c>
      <c r="AH446" s="19" t="str">
        <f t="shared" si="57"/>
        <v>3626 JT Equity</v>
      </c>
      <c r="AI446" s="21">
        <f>IFERROR(IF($AG446&lt;&gt;"",_xll.BDP(AH446,"cur_mkt_cap")/1000000,""),"")</f>
        <v>235977.095424</v>
      </c>
      <c r="AJ446" s="22">
        <f>IFERROR((COUNTIF($AI$17:$AI446,$AI446)-1)*0.0001+$AI446,"")</f>
        <v>235977.095424</v>
      </c>
      <c r="AK446" s="22" t="str">
        <f t="shared" si="58"/>
        <v/>
      </c>
      <c r="AQ446" s="19"/>
      <c r="AR446" s="19"/>
      <c r="AT446" s="27"/>
      <c r="AU446" s="19"/>
    </row>
    <row r="447" spans="3:47">
      <c r="C447" s="7" t="str">
        <f t="shared" si="54"/>
        <v/>
      </c>
      <c r="E447" s="7" t="str">
        <f t="shared" si="59"/>
        <v/>
      </c>
      <c r="F447" s="34" t="str">
        <f>IF(E447&lt;&gt;"",_xll.BDP(E447,"short_name"),"")</f>
        <v/>
      </c>
      <c r="AC447" s="19">
        <f t="shared" si="60"/>
        <v>431</v>
      </c>
      <c r="AD447" s="19" t="str">
        <f t="shared" si="55"/>
        <v/>
      </c>
      <c r="AE447" s="19" t="str">
        <f t="shared" si="56"/>
        <v/>
      </c>
      <c r="AG447" s="19" t="s">
        <v>475</v>
      </c>
      <c r="AH447" s="19" t="str">
        <f t="shared" si="57"/>
        <v>3627 JT Equity</v>
      </c>
      <c r="AI447" s="21">
        <f>IFERROR(IF($AG447&lt;&gt;"",_xll.BDP(AH447,"cur_mkt_cap")/1000000,""),"")</f>
        <v>3868.6227999999996</v>
      </c>
      <c r="AJ447" s="22">
        <f>IFERROR((COUNTIF($AI$17:$AI447,$AI447)-1)*0.0001+$AI447,"")</f>
        <v>3868.6227999999996</v>
      </c>
      <c r="AK447" s="22" t="str">
        <f t="shared" si="58"/>
        <v/>
      </c>
      <c r="AQ447" s="19"/>
      <c r="AR447" s="19"/>
      <c r="AT447" s="27"/>
      <c r="AU447" s="19"/>
    </row>
    <row r="448" spans="3:47">
      <c r="C448" s="7" t="str">
        <f t="shared" si="54"/>
        <v/>
      </c>
      <c r="E448" s="7" t="str">
        <f t="shared" si="59"/>
        <v/>
      </c>
      <c r="F448" s="34" t="str">
        <f>IF(E448&lt;&gt;"",_xll.BDP(E448,"short_name"),"")</f>
        <v/>
      </c>
      <c r="AC448" s="19">
        <f t="shared" si="60"/>
        <v>432</v>
      </c>
      <c r="AD448" s="19" t="str">
        <f t="shared" si="55"/>
        <v/>
      </c>
      <c r="AE448" s="19" t="str">
        <f t="shared" si="56"/>
        <v/>
      </c>
      <c r="AG448" s="19" t="s">
        <v>476</v>
      </c>
      <c r="AH448" s="19" t="str">
        <f t="shared" si="57"/>
        <v>3630 JT Equity</v>
      </c>
      <c r="AI448" s="21">
        <f>IFERROR(IF($AG448&lt;&gt;"",_xll.BDP(AH448,"cur_mkt_cap")/1000000,""),"")</f>
        <v>17047.919999999998</v>
      </c>
      <c r="AJ448" s="22">
        <f>IFERROR((COUNTIF($AI$17:$AI448,$AI448)-1)*0.0001+$AI448,"")</f>
        <v>17047.919999999998</v>
      </c>
      <c r="AK448" s="22" t="str">
        <f t="shared" si="58"/>
        <v/>
      </c>
      <c r="AQ448" s="19"/>
      <c r="AR448" s="19"/>
      <c r="AT448" s="27"/>
      <c r="AU448" s="19"/>
    </row>
    <row r="449" spans="3:47">
      <c r="C449" s="7" t="str">
        <f t="shared" si="54"/>
        <v/>
      </c>
      <c r="E449" s="7" t="str">
        <f t="shared" si="59"/>
        <v/>
      </c>
      <c r="F449" s="34" t="str">
        <f>IF(E449&lt;&gt;"",_xll.BDP(E449,"short_name"),"")</f>
        <v/>
      </c>
      <c r="AC449" s="19">
        <f t="shared" si="60"/>
        <v>433</v>
      </c>
      <c r="AD449" s="19" t="str">
        <f t="shared" si="55"/>
        <v/>
      </c>
      <c r="AE449" s="19" t="str">
        <f t="shared" si="56"/>
        <v/>
      </c>
      <c r="AG449" s="19" t="s">
        <v>477</v>
      </c>
      <c r="AH449" s="19" t="str">
        <f t="shared" si="57"/>
        <v>3632 JT Equity</v>
      </c>
      <c r="AI449" s="21">
        <f>IFERROR(IF($AG449&lt;&gt;"",_xll.BDP(AH449,"cur_mkt_cap")/1000000,""),"")</f>
        <v>160830.25</v>
      </c>
      <c r="AJ449" s="22">
        <f>IFERROR((COUNTIF($AI$17:$AI449,$AI449)-1)*0.0001+$AI449,"")</f>
        <v>160830.25</v>
      </c>
      <c r="AK449" s="22" t="str">
        <f t="shared" si="58"/>
        <v/>
      </c>
      <c r="AQ449" s="19"/>
      <c r="AR449" s="19"/>
      <c r="AT449" s="27"/>
      <c r="AU449" s="19"/>
    </row>
    <row r="450" spans="3:47">
      <c r="C450" s="7" t="str">
        <f t="shared" si="54"/>
        <v/>
      </c>
      <c r="E450" s="7" t="str">
        <f t="shared" si="59"/>
        <v/>
      </c>
      <c r="F450" s="34" t="str">
        <f>IF(E450&lt;&gt;"",_xll.BDP(E450,"short_name"),"")</f>
        <v/>
      </c>
      <c r="AC450" s="19">
        <f t="shared" si="60"/>
        <v>434</v>
      </c>
      <c r="AD450" s="19" t="str">
        <f t="shared" si="55"/>
        <v/>
      </c>
      <c r="AE450" s="19" t="str">
        <f t="shared" si="56"/>
        <v/>
      </c>
      <c r="AG450" s="19" t="s">
        <v>478</v>
      </c>
      <c r="AH450" s="19" t="str">
        <f t="shared" si="57"/>
        <v>3635 JT Equity</v>
      </c>
      <c r="AI450" s="21">
        <f>IFERROR(IF($AG450&lt;&gt;"",_xll.BDP(AH450,"cur_mkt_cap")/1000000,""),"")</f>
        <v>233544.27483200002</v>
      </c>
      <c r="AJ450" s="22">
        <f>IFERROR((COUNTIF($AI$17:$AI450,$AI450)-1)*0.0001+$AI450,"")</f>
        <v>233544.27483200002</v>
      </c>
      <c r="AK450" s="22" t="str">
        <f t="shared" si="58"/>
        <v/>
      </c>
      <c r="AQ450" s="19"/>
      <c r="AR450" s="19"/>
      <c r="AT450" s="27"/>
      <c r="AU450" s="19"/>
    </row>
    <row r="451" spans="3:47">
      <c r="C451" s="7" t="str">
        <f t="shared" si="54"/>
        <v/>
      </c>
      <c r="E451" s="7" t="str">
        <f t="shared" si="59"/>
        <v/>
      </c>
      <c r="F451" s="34" t="str">
        <f>IF(E451&lt;&gt;"",_xll.BDP(E451,"short_name"),"")</f>
        <v/>
      </c>
      <c r="AC451" s="19">
        <f t="shared" si="60"/>
        <v>435</v>
      </c>
      <c r="AD451" s="19" t="str">
        <f t="shared" si="55"/>
        <v/>
      </c>
      <c r="AE451" s="19" t="str">
        <f t="shared" si="56"/>
        <v/>
      </c>
      <c r="AG451" s="19" t="s">
        <v>479</v>
      </c>
      <c r="AH451" s="19" t="str">
        <f t="shared" si="57"/>
        <v>3636 JT Equity</v>
      </c>
      <c r="AI451" s="21">
        <f>IFERROR(IF($AG451&lt;&gt;"",_xll.BDP(AH451,"cur_mkt_cap")/1000000,""),"")</f>
        <v>52474.935599999997</v>
      </c>
      <c r="AJ451" s="22">
        <f>IFERROR((COUNTIF($AI$17:$AI451,$AI451)-1)*0.0001+$AI451,"")</f>
        <v>52474.935599999997</v>
      </c>
      <c r="AK451" s="22" t="str">
        <f t="shared" si="58"/>
        <v/>
      </c>
      <c r="AQ451" s="19"/>
      <c r="AR451" s="19"/>
      <c r="AT451" s="27"/>
      <c r="AU451" s="19"/>
    </row>
    <row r="452" spans="3:47">
      <c r="C452" s="7" t="str">
        <f t="shared" si="54"/>
        <v/>
      </c>
      <c r="E452" s="7" t="str">
        <f t="shared" si="59"/>
        <v/>
      </c>
      <c r="F452" s="34" t="str">
        <f>IF(E452&lt;&gt;"",_xll.BDP(E452,"short_name"),"")</f>
        <v/>
      </c>
      <c r="AC452" s="19">
        <f t="shared" si="60"/>
        <v>436</v>
      </c>
      <c r="AD452" s="19" t="str">
        <f t="shared" si="55"/>
        <v/>
      </c>
      <c r="AE452" s="19" t="str">
        <f t="shared" si="56"/>
        <v/>
      </c>
      <c r="AG452" s="19" t="s">
        <v>480</v>
      </c>
      <c r="AH452" s="19" t="str">
        <f t="shared" si="57"/>
        <v>3639 JT Equity</v>
      </c>
      <c r="AI452" s="21">
        <f>IFERROR(IF($AG452&lt;&gt;"",_xll.BDP(AH452,"cur_mkt_cap")/1000000,""),"")</f>
        <v>5233.0497109999997</v>
      </c>
      <c r="AJ452" s="22">
        <f>IFERROR((COUNTIF($AI$17:$AI452,$AI452)-1)*0.0001+$AI452,"")</f>
        <v>5233.0497109999997</v>
      </c>
      <c r="AK452" s="22" t="str">
        <f t="shared" si="58"/>
        <v/>
      </c>
      <c r="AQ452" s="19"/>
      <c r="AR452" s="19"/>
      <c r="AT452" s="27"/>
      <c r="AU452" s="19"/>
    </row>
    <row r="453" spans="3:47">
      <c r="C453" s="7" t="str">
        <f t="shared" si="54"/>
        <v/>
      </c>
      <c r="E453" s="7" t="str">
        <f t="shared" si="59"/>
        <v/>
      </c>
      <c r="F453" s="34" t="str">
        <f>IF(E453&lt;&gt;"",_xll.BDP(E453,"short_name"),"")</f>
        <v/>
      </c>
      <c r="AC453" s="19">
        <f t="shared" si="60"/>
        <v>437</v>
      </c>
      <c r="AD453" s="19" t="str">
        <f t="shared" si="55"/>
        <v/>
      </c>
      <c r="AE453" s="19" t="str">
        <f t="shared" si="56"/>
        <v/>
      </c>
      <c r="AG453" s="19" t="s">
        <v>481</v>
      </c>
      <c r="AH453" s="19" t="str">
        <f t="shared" si="57"/>
        <v>3640 JT Equity</v>
      </c>
      <c r="AI453" s="21">
        <f>IFERROR(IF($AG453&lt;&gt;"",_xll.BDP(AH453,"cur_mkt_cap")/1000000,""),"")</f>
        <v>14149.372800000001</v>
      </c>
      <c r="AJ453" s="22">
        <f>IFERROR((COUNTIF($AI$17:$AI453,$AI453)-1)*0.0001+$AI453,"")</f>
        <v>14149.372800000001</v>
      </c>
      <c r="AK453" s="22" t="str">
        <f t="shared" si="58"/>
        <v/>
      </c>
      <c r="AQ453" s="19"/>
      <c r="AR453" s="19"/>
      <c r="AT453" s="27"/>
      <c r="AU453" s="19"/>
    </row>
    <row r="454" spans="3:47">
      <c r="C454" s="7" t="str">
        <f t="shared" si="54"/>
        <v/>
      </c>
      <c r="E454" s="7" t="str">
        <f t="shared" si="59"/>
        <v/>
      </c>
      <c r="F454" s="34" t="str">
        <f>IF(E454&lt;&gt;"",_xll.BDP(E454,"short_name"),"")</f>
        <v/>
      </c>
      <c r="AC454" s="19">
        <f t="shared" si="60"/>
        <v>438</v>
      </c>
      <c r="AD454" s="19" t="str">
        <f t="shared" si="55"/>
        <v/>
      </c>
      <c r="AE454" s="19" t="str">
        <f t="shared" si="56"/>
        <v/>
      </c>
      <c r="AG454" s="19" t="s">
        <v>482</v>
      </c>
      <c r="AH454" s="19" t="str">
        <f t="shared" si="57"/>
        <v>3648 JT Equity</v>
      </c>
      <c r="AI454" s="21">
        <f>IFERROR(IF($AG454&lt;&gt;"",_xll.BDP(AH454,"cur_mkt_cap")/1000000,""),"")</f>
        <v>17137.170413999997</v>
      </c>
      <c r="AJ454" s="22">
        <f>IFERROR((COUNTIF($AI$17:$AI454,$AI454)-1)*0.0001+$AI454,"")</f>
        <v>17137.170413999997</v>
      </c>
      <c r="AK454" s="22" t="str">
        <f t="shared" si="58"/>
        <v/>
      </c>
      <c r="AQ454" s="19"/>
      <c r="AR454" s="19"/>
      <c r="AT454" s="27"/>
      <c r="AU454" s="19"/>
    </row>
    <row r="455" spans="3:47">
      <c r="C455" s="7" t="str">
        <f t="shared" si="54"/>
        <v/>
      </c>
      <c r="E455" s="7" t="str">
        <f t="shared" si="59"/>
        <v/>
      </c>
      <c r="F455" s="34" t="str">
        <f>IF(E455&lt;&gt;"",_xll.BDP(E455,"short_name"),"")</f>
        <v/>
      </c>
      <c r="AC455" s="19">
        <f t="shared" si="60"/>
        <v>439</v>
      </c>
      <c r="AD455" s="19" t="str">
        <f t="shared" si="55"/>
        <v/>
      </c>
      <c r="AE455" s="19" t="str">
        <f t="shared" si="56"/>
        <v/>
      </c>
      <c r="AG455" s="19" t="s">
        <v>483</v>
      </c>
      <c r="AH455" s="19" t="str">
        <f t="shared" si="57"/>
        <v>3649 JT Equity</v>
      </c>
      <c r="AI455" s="21">
        <f>IFERROR(IF($AG455&lt;&gt;"",_xll.BDP(AH455,"cur_mkt_cap")/1000000,""),"")</f>
        <v>25483.77</v>
      </c>
      <c r="AJ455" s="22">
        <f>IFERROR((COUNTIF($AI$17:$AI455,$AI455)-1)*0.0001+$AI455,"")</f>
        <v>25483.77</v>
      </c>
      <c r="AK455" s="22" t="str">
        <f t="shared" si="58"/>
        <v/>
      </c>
      <c r="AQ455" s="19"/>
      <c r="AR455" s="19"/>
      <c r="AT455" s="27"/>
      <c r="AU455" s="19"/>
    </row>
    <row r="456" spans="3:47">
      <c r="C456" s="7" t="str">
        <f t="shared" si="54"/>
        <v/>
      </c>
      <c r="E456" s="7" t="str">
        <f t="shared" si="59"/>
        <v/>
      </c>
      <c r="F456" s="34" t="str">
        <f>IF(E456&lt;&gt;"",_xll.BDP(E456,"short_name"),"")</f>
        <v/>
      </c>
      <c r="AC456" s="19">
        <f t="shared" si="60"/>
        <v>440</v>
      </c>
      <c r="AD456" s="19" t="str">
        <f t="shared" si="55"/>
        <v/>
      </c>
      <c r="AE456" s="19" t="str">
        <f t="shared" si="56"/>
        <v/>
      </c>
      <c r="AG456" s="19" t="s">
        <v>484</v>
      </c>
      <c r="AH456" s="19" t="str">
        <f t="shared" si="57"/>
        <v>3654 JT Equity</v>
      </c>
      <c r="AI456" s="21">
        <f>IFERROR(IF($AG456&lt;&gt;"",_xll.BDP(AH456,"cur_mkt_cap")/1000000,""),"")</f>
        <v>29176.999999999996</v>
      </c>
      <c r="AJ456" s="22">
        <f>IFERROR((COUNTIF($AI$17:$AI456,$AI456)-1)*0.0001+$AI456,"")</f>
        <v>29176.999999999996</v>
      </c>
      <c r="AK456" s="22" t="str">
        <f t="shared" si="58"/>
        <v/>
      </c>
      <c r="AQ456" s="19"/>
      <c r="AR456" s="19"/>
      <c r="AT456" s="27"/>
      <c r="AU456" s="19"/>
    </row>
    <row r="457" spans="3:47">
      <c r="C457" s="7" t="str">
        <f t="shared" si="54"/>
        <v/>
      </c>
      <c r="E457" s="7" t="str">
        <f t="shared" si="59"/>
        <v/>
      </c>
      <c r="F457" s="34" t="str">
        <f>IF(E457&lt;&gt;"",_xll.BDP(E457,"short_name"),"")</f>
        <v/>
      </c>
      <c r="AC457" s="19">
        <f t="shared" si="60"/>
        <v>441</v>
      </c>
      <c r="AD457" s="19" t="str">
        <f t="shared" si="55"/>
        <v/>
      </c>
      <c r="AE457" s="19" t="str">
        <f t="shared" si="56"/>
        <v/>
      </c>
      <c r="AG457" s="19" t="s">
        <v>485</v>
      </c>
      <c r="AH457" s="19" t="str">
        <f t="shared" si="57"/>
        <v>3655 JT Equity</v>
      </c>
      <c r="AI457" s="21">
        <f>IFERROR(IF($AG457&lt;&gt;"",_xll.BDP(AH457,"cur_mkt_cap")/1000000,""),"")</f>
        <v>7787.6621919999998</v>
      </c>
      <c r="AJ457" s="22">
        <f>IFERROR((COUNTIF($AI$17:$AI457,$AI457)-1)*0.0001+$AI457,"")</f>
        <v>7787.6621919999998</v>
      </c>
      <c r="AK457" s="22" t="str">
        <f t="shared" si="58"/>
        <v/>
      </c>
      <c r="AQ457" s="19"/>
      <c r="AR457" s="19"/>
      <c r="AT457" s="27"/>
      <c r="AU457" s="19"/>
    </row>
    <row r="458" spans="3:47">
      <c r="C458" s="7" t="str">
        <f t="shared" si="54"/>
        <v/>
      </c>
      <c r="E458" s="7" t="str">
        <f t="shared" si="59"/>
        <v/>
      </c>
      <c r="F458" s="34" t="str">
        <f>IF(E458&lt;&gt;"",_xll.BDP(E458,"short_name"),"")</f>
        <v/>
      </c>
      <c r="AC458" s="19">
        <f t="shared" si="60"/>
        <v>442</v>
      </c>
      <c r="AD458" s="19" t="str">
        <f t="shared" si="55"/>
        <v/>
      </c>
      <c r="AE458" s="19" t="str">
        <f t="shared" si="56"/>
        <v/>
      </c>
      <c r="AG458" s="19" t="s">
        <v>486</v>
      </c>
      <c r="AH458" s="19" t="str">
        <f t="shared" si="57"/>
        <v>3656 JT Equity</v>
      </c>
      <c r="AI458" s="21">
        <f>IFERROR(IF($AG458&lt;&gt;"",_xll.BDP(AH458,"cur_mkt_cap")/1000000,""),"")</f>
        <v>30090.781500000001</v>
      </c>
      <c r="AJ458" s="22">
        <f>IFERROR((COUNTIF($AI$17:$AI458,$AI458)-1)*0.0001+$AI458,"")</f>
        <v>30090.781500000001</v>
      </c>
      <c r="AK458" s="22" t="str">
        <f t="shared" si="58"/>
        <v/>
      </c>
      <c r="AQ458" s="19"/>
      <c r="AR458" s="19"/>
      <c r="AT458" s="27"/>
      <c r="AU458" s="19"/>
    </row>
    <row r="459" spans="3:47">
      <c r="C459" s="7" t="str">
        <f t="shared" si="54"/>
        <v/>
      </c>
      <c r="E459" s="7" t="str">
        <f t="shared" si="59"/>
        <v/>
      </c>
      <c r="F459" s="34" t="str">
        <f>IF(E459&lt;&gt;"",_xll.BDP(E459,"short_name"),"")</f>
        <v/>
      </c>
      <c r="AC459" s="19">
        <f t="shared" si="60"/>
        <v>443</v>
      </c>
      <c r="AD459" s="19" t="str">
        <f t="shared" si="55"/>
        <v/>
      </c>
      <c r="AE459" s="19" t="str">
        <f t="shared" si="56"/>
        <v/>
      </c>
      <c r="AG459" s="19" t="s">
        <v>487</v>
      </c>
      <c r="AH459" s="19" t="str">
        <f t="shared" si="57"/>
        <v>3657 JT Equity</v>
      </c>
      <c r="AI459" s="21">
        <f>IFERROR(IF($AG459&lt;&gt;"",_xll.BDP(AH459,"cur_mkt_cap")/1000000,""),"")</f>
        <v>20368.2984</v>
      </c>
      <c r="AJ459" s="22">
        <f>IFERROR((COUNTIF($AI$17:$AI459,$AI459)-1)*0.0001+$AI459,"")</f>
        <v>20368.2984</v>
      </c>
      <c r="AK459" s="22" t="str">
        <f t="shared" si="58"/>
        <v/>
      </c>
      <c r="AQ459" s="19"/>
      <c r="AR459" s="19"/>
      <c r="AT459" s="27"/>
      <c r="AU459" s="19"/>
    </row>
    <row r="460" spans="3:47">
      <c r="C460" s="7" t="str">
        <f t="shared" si="54"/>
        <v/>
      </c>
      <c r="E460" s="7" t="str">
        <f t="shared" si="59"/>
        <v/>
      </c>
      <c r="F460" s="34" t="str">
        <f>IF(E460&lt;&gt;"",_xll.BDP(E460,"short_name"),"")</f>
        <v/>
      </c>
      <c r="AC460" s="19">
        <f t="shared" si="60"/>
        <v>444</v>
      </c>
      <c r="AD460" s="19" t="str">
        <f t="shared" si="55"/>
        <v/>
      </c>
      <c r="AE460" s="19" t="str">
        <f t="shared" si="56"/>
        <v/>
      </c>
      <c r="AG460" s="19" t="s">
        <v>488</v>
      </c>
      <c r="AH460" s="19" t="str">
        <f t="shared" si="57"/>
        <v>3658 JT Equity</v>
      </c>
      <c r="AI460" s="21">
        <f>IFERROR(IF($AG460&lt;&gt;"",_xll.BDP(AH460,"cur_mkt_cap")/1000000,""),"")</f>
        <v>5224.3795999999993</v>
      </c>
      <c r="AJ460" s="22">
        <f>IFERROR((COUNTIF($AI$17:$AI460,$AI460)-1)*0.0001+$AI460,"")</f>
        <v>5224.3795999999993</v>
      </c>
      <c r="AK460" s="22" t="str">
        <f t="shared" si="58"/>
        <v/>
      </c>
      <c r="AQ460" s="19"/>
      <c r="AR460" s="19"/>
      <c r="AT460" s="27"/>
      <c r="AU460" s="19"/>
    </row>
    <row r="461" spans="3:47">
      <c r="C461" s="7" t="str">
        <f t="shared" si="54"/>
        <v/>
      </c>
      <c r="E461" s="7" t="str">
        <f t="shared" si="59"/>
        <v/>
      </c>
      <c r="F461" s="34" t="str">
        <f>IF(E461&lt;&gt;"",_xll.BDP(E461,"short_name"),"")</f>
        <v/>
      </c>
      <c r="AC461" s="19">
        <f t="shared" si="60"/>
        <v>445</v>
      </c>
      <c r="AD461" s="19" t="str">
        <f t="shared" si="55"/>
        <v/>
      </c>
      <c r="AE461" s="19" t="str">
        <f t="shared" si="56"/>
        <v/>
      </c>
      <c r="AG461" s="19" t="s">
        <v>489</v>
      </c>
      <c r="AH461" s="19" t="str">
        <f t="shared" si="57"/>
        <v>3659 JT Equity</v>
      </c>
      <c r="AI461" s="21">
        <f>IFERROR(IF($AG461&lt;&gt;"",_xll.BDP(AH461,"cur_mkt_cap")/1000000,""),"")</f>
        <v>846694.64305800002</v>
      </c>
      <c r="AJ461" s="22">
        <f>IFERROR((COUNTIF($AI$17:$AI461,$AI461)-1)*0.0001+$AI461,"")</f>
        <v>846694.64305800002</v>
      </c>
      <c r="AK461" s="22" t="str">
        <f t="shared" si="58"/>
        <v/>
      </c>
      <c r="AQ461" s="19"/>
      <c r="AR461" s="19"/>
      <c r="AT461" s="27"/>
      <c r="AU461" s="19"/>
    </row>
    <row r="462" spans="3:47">
      <c r="C462" s="7" t="str">
        <f t="shared" si="54"/>
        <v/>
      </c>
      <c r="E462" s="7" t="str">
        <f t="shared" si="59"/>
        <v/>
      </c>
      <c r="F462" s="34" t="str">
        <f>IF(E462&lt;&gt;"",_xll.BDP(E462,"short_name"),"")</f>
        <v/>
      </c>
      <c r="AC462" s="19">
        <f t="shared" si="60"/>
        <v>446</v>
      </c>
      <c r="AD462" s="19" t="str">
        <f t="shared" si="55"/>
        <v/>
      </c>
      <c r="AE462" s="19" t="str">
        <f t="shared" si="56"/>
        <v/>
      </c>
      <c r="AG462" s="19" t="s">
        <v>490</v>
      </c>
      <c r="AH462" s="19" t="str">
        <f t="shared" si="57"/>
        <v>3660 JT Equity</v>
      </c>
      <c r="AI462" s="21">
        <f>IFERROR(IF($AG462&lt;&gt;"",_xll.BDP(AH462,"cur_mkt_cap")/1000000,""),"")</f>
        <v>56639.876799999998</v>
      </c>
      <c r="AJ462" s="22">
        <f>IFERROR((COUNTIF($AI$17:$AI462,$AI462)-1)*0.0001+$AI462,"")</f>
        <v>56639.876799999998</v>
      </c>
      <c r="AK462" s="22" t="str">
        <f t="shared" si="58"/>
        <v/>
      </c>
      <c r="AQ462" s="19"/>
      <c r="AR462" s="19"/>
      <c r="AT462" s="27"/>
      <c r="AU462" s="19"/>
    </row>
    <row r="463" spans="3:47">
      <c r="C463" s="7" t="str">
        <f t="shared" si="54"/>
        <v/>
      </c>
      <c r="E463" s="7" t="str">
        <f t="shared" si="59"/>
        <v/>
      </c>
      <c r="F463" s="34" t="str">
        <f>IF(E463&lt;&gt;"",_xll.BDP(E463,"short_name"),"")</f>
        <v/>
      </c>
      <c r="AC463" s="19">
        <f t="shared" si="60"/>
        <v>447</v>
      </c>
      <c r="AD463" s="19" t="str">
        <f t="shared" si="55"/>
        <v/>
      </c>
      <c r="AE463" s="19" t="str">
        <f t="shared" si="56"/>
        <v/>
      </c>
      <c r="AG463" s="19" t="s">
        <v>491</v>
      </c>
      <c r="AH463" s="19" t="str">
        <f t="shared" si="57"/>
        <v>3661 JT Equity</v>
      </c>
      <c r="AI463" s="21">
        <f>IFERROR(IF($AG463&lt;&gt;"",_xll.BDP(AH463,"cur_mkt_cap")/1000000,""),"")</f>
        <v>6662.4456</v>
      </c>
      <c r="AJ463" s="22">
        <f>IFERROR((COUNTIF($AI$17:$AI463,$AI463)-1)*0.0001+$AI463,"")</f>
        <v>6662.4456</v>
      </c>
      <c r="AK463" s="22" t="str">
        <f t="shared" si="58"/>
        <v/>
      </c>
      <c r="AQ463" s="19"/>
      <c r="AR463" s="19"/>
      <c r="AT463" s="27"/>
      <c r="AU463" s="19"/>
    </row>
    <row r="464" spans="3:47">
      <c r="C464" s="7" t="str">
        <f t="shared" si="54"/>
        <v/>
      </c>
      <c r="E464" s="7" t="str">
        <f t="shared" si="59"/>
        <v/>
      </c>
      <c r="F464" s="34" t="str">
        <f>IF(E464&lt;&gt;"",_xll.BDP(E464,"short_name"),"")</f>
        <v/>
      </c>
      <c r="AC464" s="19">
        <f t="shared" si="60"/>
        <v>448</v>
      </c>
      <c r="AD464" s="19" t="str">
        <f t="shared" si="55"/>
        <v/>
      </c>
      <c r="AE464" s="19" t="str">
        <f t="shared" si="56"/>
        <v/>
      </c>
      <c r="AG464" s="19" t="s">
        <v>492</v>
      </c>
      <c r="AH464" s="19" t="str">
        <f t="shared" si="57"/>
        <v>3662 JT Equity</v>
      </c>
      <c r="AI464" s="21">
        <f>IFERROR(IF($AG464&lt;&gt;"",_xll.BDP(AH464,"cur_mkt_cap")/1000000,""),"")</f>
        <v>42270.065200000005</v>
      </c>
      <c r="AJ464" s="22">
        <f>IFERROR((COUNTIF($AI$17:$AI464,$AI464)-1)*0.0001+$AI464,"")</f>
        <v>42270.065200000005</v>
      </c>
      <c r="AK464" s="22" t="str">
        <f t="shared" si="58"/>
        <v/>
      </c>
      <c r="AQ464" s="19"/>
      <c r="AR464" s="19"/>
      <c r="AT464" s="27"/>
      <c r="AU464" s="19"/>
    </row>
    <row r="465" spans="3:47">
      <c r="C465" s="7" t="str">
        <f t="shared" ref="C465:C528" si="61">IFERROR(IF(AC465&lt;&gt;"",INDEX(AH:AH,MATCH(AC465,AD:AD,0)),""),"")</f>
        <v/>
      </c>
      <c r="E465" s="7" t="str">
        <f t="shared" si="59"/>
        <v/>
      </c>
      <c r="F465" s="34" t="str">
        <f>IF(E465&lt;&gt;"",_xll.BDP(E465,"short_name"),"")</f>
        <v/>
      </c>
      <c r="AC465" s="19">
        <f t="shared" si="60"/>
        <v>449</v>
      </c>
      <c r="AD465" s="19" t="str">
        <f t="shared" ref="AD465:AD528" si="62">IFERROR(RANK(AK465,AK:AK,0),"")</f>
        <v/>
      </c>
      <c r="AE465" s="19" t="str">
        <f t="shared" ref="AE465:AE528" si="63">IF(C465&lt;&gt;"",1+AE464,"")</f>
        <v/>
      </c>
      <c r="AG465" s="19" t="s">
        <v>493</v>
      </c>
      <c r="AH465" s="19" t="str">
        <f t="shared" ref="AH465:AH528" si="64">IF($AG465&lt;&gt;"",$AG465&amp;" "&amp;"Equity","")</f>
        <v>3666 JT Equity</v>
      </c>
      <c r="AI465" s="21">
        <f>IFERROR(IF($AG465&lt;&gt;"",_xll.BDP(AH465,"cur_mkt_cap")/1000000,""),"")</f>
        <v>25275.599999999999</v>
      </c>
      <c r="AJ465" s="22">
        <f>IFERROR((COUNTIF($AI$17:$AI465,$AI465)-1)*0.0001+$AI465,"")</f>
        <v>25275.599999999999</v>
      </c>
      <c r="AK465" s="22" t="str">
        <f t="shared" ref="AK465:AK528" si="65">IF(AJ465&gt;$F$1,AJ465,"")</f>
        <v/>
      </c>
      <c r="AQ465" s="19"/>
      <c r="AR465" s="19"/>
      <c r="AT465" s="27"/>
      <c r="AU465" s="19"/>
    </row>
    <row r="466" spans="3:47">
      <c r="C466" s="7" t="str">
        <f t="shared" si="61"/>
        <v/>
      </c>
      <c r="E466" s="7" t="str">
        <f t="shared" ref="E466:E478" si="66">IFERROR(INDEX(AR:AR,MATCH(AC466,AU:AU,0)),"")</f>
        <v/>
      </c>
      <c r="F466" s="34" t="str">
        <f>IF(E466&lt;&gt;"",_xll.BDP(E466,"short_name"),"")</f>
        <v/>
      </c>
      <c r="AC466" s="19">
        <f t="shared" ref="AC466:AC529" si="67">IF(AH466&lt;&gt;"",1+AC465,"")</f>
        <v>450</v>
      </c>
      <c r="AD466" s="19" t="str">
        <f t="shared" si="62"/>
        <v/>
      </c>
      <c r="AE466" s="19" t="str">
        <f t="shared" si="63"/>
        <v/>
      </c>
      <c r="AG466" s="19" t="s">
        <v>494</v>
      </c>
      <c r="AH466" s="19" t="str">
        <f t="shared" si="64"/>
        <v>3667 JT Equity</v>
      </c>
      <c r="AI466" s="21">
        <f>IFERROR(IF($AG466&lt;&gt;"",_xll.BDP(AH466,"cur_mkt_cap")/1000000,""),"")</f>
        <v>4399.6512000000002</v>
      </c>
      <c r="AJ466" s="22">
        <f>IFERROR((COUNTIF($AI$17:$AI466,$AI466)-1)*0.0001+$AI466,"")</f>
        <v>4399.6512000000002</v>
      </c>
      <c r="AK466" s="22" t="str">
        <f t="shared" si="65"/>
        <v/>
      </c>
      <c r="AQ466" s="19"/>
      <c r="AR466" s="19"/>
      <c r="AT466" s="27"/>
      <c r="AU466" s="19"/>
    </row>
    <row r="467" spans="3:47">
      <c r="C467" s="7" t="str">
        <f t="shared" si="61"/>
        <v/>
      </c>
      <c r="E467" s="7" t="str">
        <f t="shared" si="66"/>
        <v/>
      </c>
      <c r="F467" s="34" t="str">
        <f>IF(E467&lt;&gt;"",_xll.BDP(E467,"short_name"),"")</f>
        <v/>
      </c>
      <c r="AC467" s="19">
        <f t="shared" si="67"/>
        <v>451</v>
      </c>
      <c r="AD467" s="19" t="str">
        <f t="shared" si="62"/>
        <v/>
      </c>
      <c r="AE467" s="19" t="str">
        <f t="shared" si="63"/>
        <v/>
      </c>
      <c r="AG467" s="19" t="s">
        <v>495</v>
      </c>
      <c r="AH467" s="19" t="str">
        <f t="shared" si="64"/>
        <v>3668 JT Equity</v>
      </c>
      <c r="AI467" s="21">
        <f>IFERROR(IF($AG467&lt;&gt;"",_xll.BDP(AH467,"cur_mkt_cap")/1000000,""),"")</f>
        <v>133579.217</v>
      </c>
      <c r="AJ467" s="22">
        <f>IFERROR((COUNTIF($AI$17:$AI467,$AI467)-1)*0.0001+$AI467,"")</f>
        <v>133579.217</v>
      </c>
      <c r="AK467" s="22" t="str">
        <f t="shared" si="65"/>
        <v/>
      </c>
      <c r="AQ467" s="19"/>
      <c r="AR467" s="19"/>
      <c r="AT467" s="27"/>
      <c r="AU467" s="19"/>
    </row>
    <row r="468" spans="3:47">
      <c r="C468" s="7" t="str">
        <f t="shared" si="61"/>
        <v/>
      </c>
      <c r="E468" s="7" t="str">
        <f t="shared" si="66"/>
        <v/>
      </c>
      <c r="F468" s="34" t="str">
        <f>IF(E468&lt;&gt;"",_xll.BDP(E468,"short_name"),"")</f>
        <v/>
      </c>
      <c r="AC468" s="19">
        <f t="shared" si="67"/>
        <v>452</v>
      </c>
      <c r="AD468" s="19" t="str">
        <f t="shared" si="62"/>
        <v/>
      </c>
      <c r="AE468" s="19" t="str">
        <f t="shared" si="63"/>
        <v/>
      </c>
      <c r="AG468" s="19" t="s">
        <v>496</v>
      </c>
      <c r="AH468" s="19" t="str">
        <f t="shared" si="64"/>
        <v>3669 JT Equity</v>
      </c>
      <c r="AI468" s="21">
        <f>IFERROR(IF($AG468&lt;&gt;"",_xll.BDP(AH468,"cur_mkt_cap")/1000000,""),"")</f>
        <v>9425.1431999999986</v>
      </c>
      <c r="AJ468" s="22">
        <f>IFERROR((COUNTIF($AI$17:$AI468,$AI468)-1)*0.0001+$AI468,"")</f>
        <v>9425.1431999999986</v>
      </c>
      <c r="AK468" s="22" t="str">
        <f t="shared" si="65"/>
        <v/>
      </c>
      <c r="AQ468" s="19"/>
      <c r="AR468" s="19"/>
      <c r="AT468" s="27"/>
      <c r="AU468" s="19"/>
    </row>
    <row r="469" spans="3:47">
      <c r="C469" s="7" t="str">
        <f t="shared" si="61"/>
        <v/>
      </c>
      <c r="E469" s="7" t="str">
        <f t="shared" si="66"/>
        <v/>
      </c>
      <c r="F469" s="34" t="str">
        <f>IF(E469&lt;&gt;"",_xll.BDP(E469,"short_name"),"")</f>
        <v/>
      </c>
      <c r="AC469" s="19">
        <f t="shared" si="67"/>
        <v>453</v>
      </c>
      <c r="AD469" s="19" t="str">
        <f t="shared" si="62"/>
        <v/>
      </c>
      <c r="AE469" s="19" t="str">
        <f t="shared" si="63"/>
        <v/>
      </c>
      <c r="AG469" s="19" t="s">
        <v>497</v>
      </c>
      <c r="AH469" s="19" t="str">
        <f t="shared" si="64"/>
        <v>3672 JT Equity</v>
      </c>
      <c r="AI469" s="21">
        <f>IFERROR(IF($AG469&lt;&gt;"",_xll.BDP(AH469,"cur_mkt_cap")/1000000,""),"")</f>
        <v>7993.3905600000007</v>
      </c>
      <c r="AJ469" s="22">
        <f>IFERROR((COUNTIF($AI$17:$AI469,$AI469)-1)*0.0001+$AI469,"")</f>
        <v>7993.3905600000007</v>
      </c>
      <c r="AK469" s="22" t="str">
        <f t="shared" si="65"/>
        <v/>
      </c>
      <c r="AQ469" s="19"/>
      <c r="AR469" s="19"/>
      <c r="AT469" s="27"/>
      <c r="AU469" s="19"/>
    </row>
    <row r="470" spans="3:47">
      <c r="C470" s="7" t="str">
        <f t="shared" si="61"/>
        <v/>
      </c>
      <c r="E470" s="7" t="str">
        <f t="shared" si="66"/>
        <v/>
      </c>
      <c r="F470" s="34" t="str">
        <f>IF(E470&lt;&gt;"",_xll.BDP(E470,"short_name"),"")</f>
        <v/>
      </c>
      <c r="AC470" s="19">
        <f t="shared" si="67"/>
        <v>454</v>
      </c>
      <c r="AD470" s="19" t="str">
        <f t="shared" si="62"/>
        <v/>
      </c>
      <c r="AE470" s="19" t="str">
        <f t="shared" si="63"/>
        <v/>
      </c>
      <c r="AG470" s="19" t="s">
        <v>498</v>
      </c>
      <c r="AH470" s="19" t="str">
        <f t="shared" si="64"/>
        <v>3673 JT Equity</v>
      </c>
      <c r="AI470" s="21">
        <f>IFERROR(IF($AG470&lt;&gt;"",_xll.BDP(AH470,"cur_mkt_cap")/1000000,""),"")</f>
        <v>31033.285599999999</v>
      </c>
      <c r="AJ470" s="22">
        <f>IFERROR((COUNTIF($AI$17:$AI470,$AI470)-1)*0.0001+$AI470,"")</f>
        <v>31033.285599999999</v>
      </c>
      <c r="AK470" s="22" t="str">
        <f t="shared" si="65"/>
        <v/>
      </c>
      <c r="AQ470" s="19"/>
      <c r="AR470" s="19"/>
      <c r="AT470" s="27"/>
      <c r="AU470" s="19"/>
    </row>
    <row r="471" spans="3:47">
      <c r="C471" s="7" t="str">
        <f t="shared" si="61"/>
        <v/>
      </c>
      <c r="E471" s="7" t="str">
        <f t="shared" si="66"/>
        <v/>
      </c>
      <c r="F471" s="34" t="str">
        <f>IF(E471&lt;&gt;"",_xll.BDP(E471,"short_name"),"")</f>
        <v/>
      </c>
      <c r="AC471" s="19">
        <f t="shared" si="67"/>
        <v>455</v>
      </c>
      <c r="AD471" s="19" t="str">
        <f t="shared" si="62"/>
        <v/>
      </c>
      <c r="AE471" s="19" t="str">
        <f t="shared" si="63"/>
        <v/>
      </c>
      <c r="AG471" s="19" t="s">
        <v>499</v>
      </c>
      <c r="AH471" s="19" t="str">
        <f t="shared" si="64"/>
        <v>3676 JT Equity</v>
      </c>
      <c r="AI471" s="21">
        <f>IFERROR(IF($AG471&lt;&gt;"",_xll.BDP(AH471,"cur_mkt_cap")/1000000,""),"")</f>
        <v>35286.711599999995</v>
      </c>
      <c r="AJ471" s="22">
        <f>IFERROR((COUNTIF($AI$17:$AI471,$AI471)-1)*0.0001+$AI471,"")</f>
        <v>35286.711599999995</v>
      </c>
      <c r="AK471" s="22" t="str">
        <f t="shared" si="65"/>
        <v/>
      </c>
      <c r="AQ471" s="19"/>
      <c r="AR471" s="19"/>
      <c r="AT471" s="27"/>
      <c r="AU471" s="19"/>
    </row>
    <row r="472" spans="3:47">
      <c r="C472" s="7" t="str">
        <f t="shared" si="61"/>
        <v/>
      </c>
      <c r="E472" s="7" t="str">
        <f t="shared" si="66"/>
        <v/>
      </c>
      <c r="F472" s="34" t="str">
        <f>IF(E472&lt;&gt;"",_xll.BDP(E472,"short_name"),"")</f>
        <v/>
      </c>
      <c r="AC472" s="19">
        <f t="shared" si="67"/>
        <v>456</v>
      </c>
      <c r="AD472" s="19" t="str">
        <f t="shared" si="62"/>
        <v/>
      </c>
      <c r="AE472" s="19" t="str">
        <f t="shared" si="63"/>
        <v/>
      </c>
      <c r="AG472" s="19" t="s">
        <v>500</v>
      </c>
      <c r="AH472" s="19" t="str">
        <f t="shared" si="64"/>
        <v>3678 JT Equity</v>
      </c>
      <c r="AI472" s="21">
        <f>IFERROR(IF($AG472&lt;&gt;"",_xll.BDP(AH472,"cur_mkt_cap")/1000000,""),"")</f>
        <v>16757.763200000001</v>
      </c>
      <c r="AJ472" s="22">
        <f>IFERROR((COUNTIF($AI$17:$AI472,$AI472)-1)*0.0001+$AI472,"")</f>
        <v>16757.763200000001</v>
      </c>
      <c r="AK472" s="22" t="str">
        <f t="shared" si="65"/>
        <v/>
      </c>
      <c r="AQ472" s="19"/>
      <c r="AR472" s="19"/>
      <c r="AT472" s="27"/>
      <c r="AU472" s="19"/>
    </row>
    <row r="473" spans="3:47">
      <c r="C473" s="7" t="str">
        <f t="shared" si="61"/>
        <v/>
      </c>
      <c r="E473" s="7" t="str">
        <f t="shared" si="66"/>
        <v/>
      </c>
      <c r="F473" s="34" t="str">
        <f>IF(E473&lt;&gt;"",_xll.BDP(E473,"short_name"),"")</f>
        <v/>
      </c>
      <c r="AC473" s="19">
        <f t="shared" si="67"/>
        <v>457</v>
      </c>
      <c r="AD473" s="19" t="str">
        <f t="shared" si="62"/>
        <v/>
      </c>
      <c r="AE473" s="19" t="str">
        <f t="shared" si="63"/>
        <v/>
      </c>
      <c r="AG473" s="19" t="s">
        <v>501</v>
      </c>
      <c r="AH473" s="19" t="str">
        <f t="shared" si="64"/>
        <v>3681 JT Equity</v>
      </c>
      <c r="AI473" s="21">
        <f>IFERROR(IF($AG473&lt;&gt;"",_xll.BDP(AH473,"cur_mkt_cap")/1000000,""),"")</f>
        <v>12397.312</v>
      </c>
      <c r="AJ473" s="22">
        <f>IFERROR((COUNTIF($AI$17:$AI473,$AI473)-1)*0.0001+$AI473,"")</f>
        <v>12397.312</v>
      </c>
      <c r="AK473" s="22" t="str">
        <f t="shared" si="65"/>
        <v/>
      </c>
      <c r="AQ473" s="19"/>
      <c r="AR473" s="19"/>
      <c r="AT473" s="27"/>
      <c r="AU473" s="19"/>
    </row>
    <row r="474" spans="3:47">
      <c r="C474" s="7" t="str">
        <f t="shared" si="61"/>
        <v/>
      </c>
      <c r="E474" s="7" t="str">
        <f t="shared" si="66"/>
        <v/>
      </c>
      <c r="F474" s="34" t="str">
        <f>IF(E474&lt;&gt;"",_xll.BDP(E474,"short_name"),"")</f>
        <v/>
      </c>
      <c r="AC474" s="19">
        <f t="shared" si="67"/>
        <v>458</v>
      </c>
      <c r="AD474" s="19" t="str">
        <f t="shared" si="62"/>
        <v/>
      </c>
      <c r="AE474" s="19" t="str">
        <f t="shared" si="63"/>
        <v/>
      </c>
      <c r="AG474" s="19" t="s">
        <v>502</v>
      </c>
      <c r="AH474" s="19" t="str">
        <f t="shared" si="64"/>
        <v>3683 JT Equity</v>
      </c>
      <c r="AI474" s="21">
        <f>IFERROR(IF($AG474&lt;&gt;"",_xll.BDP(AH474,"cur_mkt_cap")/1000000,""),"")</f>
        <v>4992.8804050000008</v>
      </c>
      <c r="AJ474" s="22">
        <f>IFERROR((COUNTIF($AI$17:$AI474,$AI474)-1)*0.0001+$AI474,"")</f>
        <v>4992.8804050000008</v>
      </c>
      <c r="AK474" s="22" t="str">
        <f t="shared" si="65"/>
        <v/>
      </c>
      <c r="AQ474" s="19"/>
      <c r="AR474" s="19"/>
      <c r="AT474" s="27"/>
      <c r="AU474" s="19"/>
    </row>
    <row r="475" spans="3:47">
      <c r="C475" s="7" t="str">
        <f t="shared" si="61"/>
        <v/>
      </c>
      <c r="E475" s="7" t="str">
        <f t="shared" si="66"/>
        <v/>
      </c>
      <c r="F475" s="34" t="str">
        <f>IF(E475&lt;&gt;"",_xll.BDP(E475,"short_name"),"")</f>
        <v/>
      </c>
      <c r="AC475" s="19">
        <f t="shared" si="67"/>
        <v>459</v>
      </c>
      <c r="AD475" s="19" t="str">
        <f t="shared" si="62"/>
        <v/>
      </c>
      <c r="AE475" s="19" t="str">
        <f t="shared" si="63"/>
        <v/>
      </c>
      <c r="AG475" s="19" t="s">
        <v>503</v>
      </c>
      <c r="AH475" s="19" t="str">
        <f t="shared" si="64"/>
        <v>3686 JT Equity</v>
      </c>
      <c r="AI475" s="21">
        <f>IFERROR(IF($AG475&lt;&gt;"",_xll.BDP(AH475,"cur_mkt_cap")/1000000,""),"")</f>
        <v>12544.122800000001</v>
      </c>
      <c r="AJ475" s="22">
        <f>IFERROR((COUNTIF($AI$17:$AI475,$AI475)-1)*0.0001+$AI475,"")</f>
        <v>12544.122800000001</v>
      </c>
      <c r="AK475" s="22" t="str">
        <f t="shared" si="65"/>
        <v/>
      </c>
      <c r="AQ475" s="19"/>
      <c r="AR475" s="19"/>
      <c r="AT475" s="27"/>
      <c r="AU475" s="19"/>
    </row>
    <row r="476" spans="3:47">
      <c r="C476" s="7" t="str">
        <f t="shared" si="61"/>
        <v/>
      </c>
      <c r="E476" s="7" t="str">
        <f t="shared" si="66"/>
        <v/>
      </c>
      <c r="F476" s="34" t="str">
        <f>IF(E476&lt;&gt;"",_xll.BDP(E476,"short_name"),"")</f>
        <v/>
      </c>
      <c r="AC476" s="19">
        <f t="shared" si="67"/>
        <v>460</v>
      </c>
      <c r="AD476" s="19" t="str">
        <f t="shared" si="62"/>
        <v/>
      </c>
      <c r="AE476" s="19" t="str">
        <f t="shared" si="63"/>
        <v/>
      </c>
      <c r="AG476" s="19" t="s">
        <v>504</v>
      </c>
      <c r="AH476" s="19" t="str">
        <f t="shared" si="64"/>
        <v>3687 JT Equity</v>
      </c>
      <c r="AI476" s="21">
        <f>IFERROR(IF($AG476&lt;&gt;"",_xll.BDP(AH476,"cur_mkt_cap")/1000000,""),"")</f>
        <v>24230.32</v>
      </c>
      <c r="AJ476" s="22">
        <f>IFERROR((COUNTIF($AI$17:$AI476,$AI476)-1)*0.0001+$AI476,"")</f>
        <v>24230.32</v>
      </c>
      <c r="AK476" s="22" t="str">
        <f t="shared" si="65"/>
        <v/>
      </c>
      <c r="AQ476" s="19"/>
      <c r="AR476" s="19"/>
      <c r="AT476" s="27"/>
      <c r="AU476" s="19"/>
    </row>
    <row r="477" spans="3:47">
      <c r="C477" s="7" t="str">
        <f t="shared" si="61"/>
        <v/>
      </c>
      <c r="E477" s="7" t="str">
        <f t="shared" si="66"/>
        <v/>
      </c>
      <c r="F477" s="34" t="str">
        <f>IF(E477&lt;&gt;"",_xll.BDP(E477,"short_name"),"")</f>
        <v/>
      </c>
      <c r="AC477" s="19">
        <f t="shared" si="67"/>
        <v>461</v>
      </c>
      <c r="AD477" s="19" t="str">
        <f t="shared" si="62"/>
        <v/>
      </c>
      <c r="AE477" s="19" t="str">
        <f t="shared" si="63"/>
        <v/>
      </c>
      <c r="AG477" s="19" t="s">
        <v>505</v>
      </c>
      <c r="AH477" s="19" t="str">
        <f t="shared" si="64"/>
        <v>3688 JT Equity</v>
      </c>
      <c r="AI477" s="21">
        <f>IFERROR(IF($AG477&lt;&gt;"",_xll.BDP(AH477,"cur_mkt_cap")/1000000,""),"")</f>
        <v>20082.8593</v>
      </c>
      <c r="AJ477" s="22">
        <f>IFERROR((COUNTIF($AI$17:$AI477,$AI477)-1)*0.0001+$AI477,"")</f>
        <v>20082.8593</v>
      </c>
      <c r="AK477" s="22" t="str">
        <f t="shared" si="65"/>
        <v/>
      </c>
      <c r="AQ477" s="19"/>
      <c r="AR477" s="19"/>
      <c r="AT477" s="27"/>
      <c r="AU477" s="19"/>
    </row>
    <row r="478" spans="3:47">
      <c r="C478" s="7" t="str">
        <f t="shared" si="61"/>
        <v/>
      </c>
      <c r="E478" s="7" t="str">
        <f t="shared" si="66"/>
        <v/>
      </c>
      <c r="F478" s="34" t="str">
        <f>IF(E478&lt;&gt;"",_xll.BDP(E478,"short_name"),"")</f>
        <v/>
      </c>
      <c r="AC478" s="19">
        <f t="shared" si="67"/>
        <v>462</v>
      </c>
      <c r="AD478" s="19" t="str">
        <f t="shared" si="62"/>
        <v/>
      </c>
      <c r="AE478" s="19" t="str">
        <f t="shared" si="63"/>
        <v/>
      </c>
      <c r="AG478" s="19" t="s">
        <v>506</v>
      </c>
      <c r="AH478" s="19" t="str">
        <f t="shared" si="64"/>
        <v>3694 JT Equity</v>
      </c>
      <c r="AI478" s="21">
        <f>IFERROR(IF($AG478&lt;&gt;"",_xll.BDP(AH478,"cur_mkt_cap")/1000000,""),"")</f>
        <v>34250.39</v>
      </c>
      <c r="AJ478" s="22">
        <f>IFERROR((COUNTIF($AI$17:$AI478,$AI478)-1)*0.0001+$AI478,"")</f>
        <v>34250.39</v>
      </c>
      <c r="AK478" s="22" t="str">
        <f t="shared" si="65"/>
        <v/>
      </c>
      <c r="AQ478" s="19"/>
      <c r="AR478" s="19"/>
      <c r="AT478" s="27"/>
      <c r="AU478" s="19"/>
    </row>
    <row r="479" spans="3:47">
      <c r="C479" s="7" t="str">
        <f t="shared" si="61"/>
        <v/>
      </c>
      <c r="AC479" s="19">
        <f t="shared" si="67"/>
        <v>463</v>
      </c>
      <c r="AD479" s="19" t="str">
        <f t="shared" si="62"/>
        <v/>
      </c>
      <c r="AE479" s="19" t="str">
        <f t="shared" si="63"/>
        <v/>
      </c>
      <c r="AG479" s="19" t="s">
        <v>507</v>
      </c>
      <c r="AH479" s="19" t="str">
        <f t="shared" si="64"/>
        <v>3708 JT Equity</v>
      </c>
      <c r="AI479" s="21">
        <f>IFERROR(IF($AG479&lt;&gt;"",_xll.BDP(AH479,"cur_mkt_cap")/1000000,""),"")</f>
        <v>68666.602955000009</v>
      </c>
      <c r="AJ479" s="22">
        <f>IFERROR((COUNTIF($AI$17:$AI479,$AI479)-1)*0.0001+$AI479,"")</f>
        <v>68666.602955000009</v>
      </c>
      <c r="AK479" s="22" t="str">
        <f t="shared" si="65"/>
        <v/>
      </c>
      <c r="AQ479" s="19"/>
      <c r="AR479" s="19"/>
      <c r="AT479" s="27"/>
      <c r="AU479" s="19"/>
    </row>
    <row r="480" spans="3:47">
      <c r="C480" s="7" t="str">
        <f t="shared" si="61"/>
        <v/>
      </c>
      <c r="AC480" s="19">
        <f t="shared" si="67"/>
        <v>464</v>
      </c>
      <c r="AD480" s="19" t="str">
        <f t="shared" si="62"/>
        <v/>
      </c>
      <c r="AE480" s="19" t="str">
        <f t="shared" si="63"/>
        <v/>
      </c>
      <c r="AG480" s="19" t="s">
        <v>508</v>
      </c>
      <c r="AH480" s="19" t="str">
        <f t="shared" si="64"/>
        <v>3724 JT Equity</v>
      </c>
      <c r="AI480" s="21">
        <f>IFERROR(IF($AG480&lt;&gt;"",_xll.BDP(AH480,"cur_mkt_cap")/1000000,""),"")</f>
        <v>15426.077600000001</v>
      </c>
      <c r="AJ480" s="22">
        <f>IFERROR((COUNTIF($AI$17:$AI480,$AI480)-1)*0.0001+$AI480,"")</f>
        <v>15426.077600000001</v>
      </c>
      <c r="AK480" s="22" t="str">
        <f t="shared" si="65"/>
        <v/>
      </c>
      <c r="AQ480" s="19"/>
      <c r="AR480" s="19"/>
      <c r="AT480" s="27"/>
      <c r="AU480" s="19"/>
    </row>
    <row r="481" spans="3:47">
      <c r="C481" s="7" t="str">
        <f t="shared" si="61"/>
        <v/>
      </c>
      <c r="AC481" s="19">
        <f t="shared" si="67"/>
        <v>465</v>
      </c>
      <c r="AD481" s="19" t="str">
        <f t="shared" si="62"/>
        <v/>
      </c>
      <c r="AE481" s="19" t="str">
        <f t="shared" si="63"/>
        <v/>
      </c>
      <c r="AG481" s="19" t="s">
        <v>509</v>
      </c>
      <c r="AH481" s="19" t="str">
        <f t="shared" si="64"/>
        <v>3738 JT Equity</v>
      </c>
      <c r="AI481" s="21">
        <f>IFERROR(IF($AG481&lt;&gt;"",_xll.BDP(AH481,"cur_mkt_cap")/1000000,""),"")</f>
        <v>145970.60399999999</v>
      </c>
      <c r="AJ481" s="22">
        <f>IFERROR((COUNTIF($AI$17:$AI481,$AI481)-1)*0.0001+$AI481,"")</f>
        <v>145970.60399999999</v>
      </c>
      <c r="AK481" s="22" t="str">
        <f t="shared" si="65"/>
        <v/>
      </c>
      <c r="AQ481" s="19"/>
      <c r="AR481" s="19"/>
      <c r="AT481" s="27"/>
      <c r="AU481" s="19"/>
    </row>
    <row r="482" spans="3:47">
      <c r="C482" s="7" t="str">
        <f t="shared" si="61"/>
        <v/>
      </c>
      <c r="AC482" s="19">
        <f t="shared" si="67"/>
        <v>466</v>
      </c>
      <c r="AD482" s="19" t="str">
        <f t="shared" si="62"/>
        <v/>
      </c>
      <c r="AE482" s="19" t="str">
        <f t="shared" si="63"/>
        <v/>
      </c>
      <c r="AG482" s="19" t="s">
        <v>510</v>
      </c>
      <c r="AH482" s="19" t="str">
        <f t="shared" si="64"/>
        <v>3751 JT Equity</v>
      </c>
      <c r="AI482" s="21">
        <f>IFERROR(IF($AG482&lt;&gt;"",_xll.BDP(AH482,"cur_mkt_cap")/1000000,""),"")</f>
        <v>11254.722159999999</v>
      </c>
      <c r="AJ482" s="22">
        <f>IFERROR((COUNTIF($AI$17:$AI482,$AI482)-1)*0.0001+$AI482,"")</f>
        <v>11254.722159999999</v>
      </c>
      <c r="AK482" s="22" t="str">
        <f t="shared" si="65"/>
        <v/>
      </c>
      <c r="AQ482" s="19"/>
      <c r="AR482" s="19"/>
      <c r="AT482" s="27"/>
      <c r="AU482" s="19"/>
    </row>
    <row r="483" spans="3:47">
      <c r="C483" s="7" t="str">
        <f t="shared" si="61"/>
        <v/>
      </c>
      <c r="AC483" s="19">
        <f t="shared" si="67"/>
        <v>467</v>
      </c>
      <c r="AD483" s="19" t="str">
        <f t="shared" si="62"/>
        <v/>
      </c>
      <c r="AE483" s="19" t="str">
        <f t="shared" si="63"/>
        <v/>
      </c>
      <c r="AG483" s="19" t="s">
        <v>511</v>
      </c>
      <c r="AH483" s="19" t="str">
        <f t="shared" si="64"/>
        <v>3756 JT Equity</v>
      </c>
      <c r="AI483" s="21">
        <f>IFERROR(IF($AG483&lt;&gt;"",_xll.BDP(AH483,"cur_mkt_cap")/1000000,""),"")</f>
        <v>17249.403600000001</v>
      </c>
      <c r="AJ483" s="22">
        <f>IFERROR((COUNTIF($AI$17:$AI483,$AI483)-1)*0.0001+$AI483,"")</f>
        <v>17249.403600000001</v>
      </c>
      <c r="AK483" s="22" t="str">
        <f t="shared" si="65"/>
        <v/>
      </c>
      <c r="AQ483" s="19"/>
      <c r="AR483" s="19"/>
      <c r="AT483" s="27"/>
      <c r="AU483" s="19"/>
    </row>
    <row r="484" spans="3:47">
      <c r="C484" s="7" t="str">
        <f t="shared" si="61"/>
        <v/>
      </c>
      <c r="AC484" s="19">
        <f t="shared" si="67"/>
        <v>468</v>
      </c>
      <c r="AD484" s="19" t="str">
        <f t="shared" si="62"/>
        <v/>
      </c>
      <c r="AE484" s="19" t="str">
        <f t="shared" si="63"/>
        <v/>
      </c>
      <c r="AG484" s="19" t="s">
        <v>512</v>
      </c>
      <c r="AH484" s="19" t="str">
        <f t="shared" si="64"/>
        <v>3762 JT Equity</v>
      </c>
      <c r="AI484" s="21">
        <f>IFERROR(IF($AG484&lt;&gt;"",_xll.BDP(AH484,"cur_mkt_cap")/1000000,""),"")</f>
        <v>31741.294399999999</v>
      </c>
      <c r="AJ484" s="22">
        <f>IFERROR((COUNTIF($AI$17:$AI484,$AI484)-1)*0.0001+$AI484,"")</f>
        <v>31741.294399999999</v>
      </c>
      <c r="AK484" s="22" t="str">
        <f t="shared" si="65"/>
        <v/>
      </c>
      <c r="AQ484" s="19"/>
      <c r="AR484" s="19"/>
      <c r="AT484" s="27"/>
      <c r="AU484" s="19"/>
    </row>
    <row r="485" spans="3:47">
      <c r="C485" s="7" t="str">
        <f t="shared" si="61"/>
        <v/>
      </c>
      <c r="AC485" s="19">
        <f t="shared" si="67"/>
        <v>469</v>
      </c>
      <c r="AD485" s="19" t="str">
        <f t="shared" si="62"/>
        <v/>
      </c>
      <c r="AE485" s="19" t="str">
        <f t="shared" si="63"/>
        <v/>
      </c>
      <c r="AG485" s="19" t="s">
        <v>513</v>
      </c>
      <c r="AH485" s="19" t="str">
        <f t="shared" si="64"/>
        <v>3765 JT Equity</v>
      </c>
      <c r="AI485" s="21">
        <f>IFERROR(IF($AG485&lt;&gt;"",_xll.BDP(AH485,"cur_mkt_cap")/1000000,""),"")</f>
        <v>240882.09948</v>
      </c>
      <c r="AJ485" s="22">
        <f>IFERROR((COUNTIF($AI$17:$AI485,$AI485)-1)*0.0001+$AI485,"")</f>
        <v>240882.09948</v>
      </c>
      <c r="AK485" s="22" t="str">
        <f t="shared" si="65"/>
        <v/>
      </c>
      <c r="AQ485" s="19"/>
      <c r="AR485" s="19"/>
      <c r="AT485" s="27"/>
      <c r="AU485" s="19"/>
    </row>
    <row r="486" spans="3:47">
      <c r="C486" s="7" t="str">
        <f t="shared" si="61"/>
        <v/>
      </c>
      <c r="AC486" s="19">
        <f t="shared" si="67"/>
        <v>470</v>
      </c>
      <c r="AD486" s="19" t="str">
        <f t="shared" si="62"/>
        <v/>
      </c>
      <c r="AE486" s="19" t="str">
        <f t="shared" si="63"/>
        <v/>
      </c>
      <c r="AG486" s="19" t="s">
        <v>514</v>
      </c>
      <c r="AH486" s="19" t="str">
        <f t="shared" si="64"/>
        <v>3769 JT Equity</v>
      </c>
      <c r="AI486" s="21">
        <f>IFERROR(IF($AG486&lt;&gt;"",_xll.BDP(AH486,"cur_mkt_cap")/1000000,""),"")</f>
        <v>246307.815</v>
      </c>
      <c r="AJ486" s="22">
        <f>IFERROR((COUNTIF($AI$17:$AI486,$AI486)-1)*0.0001+$AI486,"")</f>
        <v>246307.815</v>
      </c>
      <c r="AK486" s="22" t="str">
        <f t="shared" si="65"/>
        <v/>
      </c>
      <c r="AQ486" s="19"/>
      <c r="AR486" s="19"/>
      <c r="AT486" s="27"/>
      <c r="AU486" s="19"/>
    </row>
    <row r="487" spans="3:47">
      <c r="C487" s="7" t="str">
        <f t="shared" si="61"/>
        <v/>
      </c>
      <c r="AC487" s="19">
        <f t="shared" si="67"/>
        <v>471</v>
      </c>
      <c r="AD487" s="19" t="str">
        <f t="shared" si="62"/>
        <v/>
      </c>
      <c r="AE487" s="19" t="str">
        <f t="shared" si="63"/>
        <v/>
      </c>
      <c r="AG487" s="19" t="s">
        <v>515</v>
      </c>
      <c r="AH487" s="19" t="str">
        <f t="shared" si="64"/>
        <v>3770 JT Equity</v>
      </c>
      <c r="AI487" s="21">
        <f>IFERROR(IF($AG487&lt;&gt;"",_xll.BDP(AH487,"cur_mkt_cap")/1000000,""),"")</f>
        <v>6211.2049999999999</v>
      </c>
      <c r="AJ487" s="22">
        <f>IFERROR((COUNTIF($AI$17:$AI487,$AI487)-1)*0.0001+$AI487,"")</f>
        <v>6211.2049999999999</v>
      </c>
      <c r="AK487" s="22" t="str">
        <f t="shared" si="65"/>
        <v/>
      </c>
      <c r="AQ487" s="19"/>
      <c r="AR487" s="19"/>
      <c r="AT487" s="27"/>
      <c r="AU487" s="19"/>
    </row>
    <row r="488" spans="3:47">
      <c r="C488" s="7" t="str">
        <f t="shared" si="61"/>
        <v/>
      </c>
      <c r="AC488" s="19">
        <f t="shared" si="67"/>
        <v>472</v>
      </c>
      <c r="AD488" s="19" t="str">
        <f t="shared" si="62"/>
        <v/>
      </c>
      <c r="AE488" s="19" t="str">
        <f t="shared" si="63"/>
        <v/>
      </c>
      <c r="AG488" s="19" t="s">
        <v>516</v>
      </c>
      <c r="AH488" s="19" t="str">
        <f t="shared" si="64"/>
        <v>3774 JT Equity</v>
      </c>
      <c r="AI488" s="21">
        <f>IFERROR(IF($AG488&lt;&gt;"",_xll.BDP(AH488,"cur_mkt_cap")/1000000,""),"")</f>
        <v>94263.605199999991</v>
      </c>
      <c r="AJ488" s="22">
        <f>IFERROR((COUNTIF($AI$17:$AI488,$AI488)-1)*0.0001+$AI488,"")</f>
        <v>94263.605199999991</v>
      </c>
      <c r="AK488" s="22" t="str">
        <f t="shared" si="65"/>
        <v/>
      </c>
      <c r="AQ488" s="19"/>
      <c r="AR488" s="19"/>
      <c r="AT488" s="27"/>
      <c r="AU488" s="19"/>
    </row>
    <row r="489" spans="3:47">
      <c r="C489" s="7" t="str">
        <f t="shared" si="61"/>
        <v/>
      </c>
      <c r="AC489" s="19">
        <f t="shared" si="67"/>
        <v>473</v>
      </c>
      <c r="AD489" s="19" t="str">
        <f t="shared" si="62"/>
        <v/>
      </c>
      <c r="AE489" s="19" t="str">
        <f t="shared" si="63"/>
        <v/>
      </c>
      <c r="AG489" s="19" t="s">
        <v>517</v>
      </c>
      <c r="AH489" s="19" t="str">
        <f t="shared" si="64"/>
        <v>3778 JT Equity</v>
      </c>
      <c r="AI489" s="21">
        <f>IFERROR(IF($AG489&lt;&gt;"",_xll.BDP(AH489,"cur_mkt_cap")/1000000,""),"")</f>
        <v>39500.4352</v>
      </c>
      <c r="AJ489" s="22">
        <f>IFERROR((COUNTIF($AI$17:$AI489,$AI489)-1)*0.0001+$AI489,"")</f>
        <v>39500.4352</v>
      </c>
      <c r="AK489" s="22" t="str">
        <f t="shared" si="65"/>
        <v/>
      </c>
      <c r="AQ489" s="19"/>
      <c r="AR489" s="19"/>
      <c r="AT489" s="27"/>
      <c r="AU489" s="19"/>
    </row>
    <row r="490" spans="3:47">
      <c r="C490" s="7" t="str">
        <f t="shared" si="61"/>
        <v/>
      </c>
      <c r="AC490" s="19">
        <f t="shared" si="67"/>
        <v>474</v>
      </c>
      <c r="AD490" s="19" t="str">
        <f t="shared" si="62"/>
        <v/>
      </c>
      <c r="AE490" s="19" t="str">
        <f t="shared" si="63"/>
        <v/>
      </c>
      <c r="AG490" s="19" t="s">
        <v>518</v>
      </c>
      <c r="AH490" s="19" t="str">
        <f t="shared" si="64"/>
        <v>3788 JT Equity</v>
      </c>
      <c r="AI490" s="21">
        <f>IFERROR(IF($AG490&lt;&gt;"",_xll.BDP(AH490,"cur_mkt_cap")/1000000,""),"")</f>
        <v>21971.147000000001</v>
      </c>
      <c r="AJ490" s="22">
        <f>IFERROR((COUNTIF($AI$17:$AI490,$AI490)-1)*0.0001+$AI490,"")</f>
        <v>21971.147000000001</v>
      </c>
      <c r="AK490" s="22" t="str">
        <f t="shared" si="65"/>
        <v/>
      </c>
      <c r="AQ490" s="19"/>
      <c r="AR490" s="19"/>
      <c r="AT490" s="27"/>
      <c r="AU490" s="19"/>
    </row>
    <row r="491" spans="3:47">
      <c r="C491" s="7" t="str">
        <f t="shared" si="61"/>
        <v/>
      </c>
      <c r="AC491" s="19">
        <f t="shared" si="67"/>
        <v>475</v>
      </c>
      <c r="AD491" s="19" t="str">
        <f t="shared" si="62"/>
        <v/>
      </c>
      <c r="AE491" s="19" t="str">
        <f t="shared" si="63"/>
        <v/>
      </c>
      <c r="AG491" s="19" t="s">
        <v>519</v>
      </c>
      <c r="AH491" s="19" t="str">
        <f t="shared" si="64"/>
        <v>3817 JT Equity</v>
      </c>
      <c r="AI491" s="21">
        <f>IFERROR(IF($AG491&lt;&gt;"",_xll.BDP(AH491,"cur_mkt_cap")/1000000,""),"")</f>
        <v>42138.6</v>
      </c>
      <c r="AJ491" s="22">
        <f>IFERROR((COUNTIF($AI$17:$AI491,$AI491)-1)*0.0001+$AI491,"")</f>
        <v>42138.6</v>
      </c>
      <c r="AK491" s="22" t="str">
        <f t="shared" si="65"/>
        <v/>
      </c>
      <c r="AQ491" s="19"/>
      <c r="AR491" s="19"/>
      <c r="AT491" s="27"/>
      <c r="AU491" s="19"/>
    </row>
    <row r="492" spans="3:47">
      <c r="C492" s="7" t="str">
        <f t="shared" si="61"/>
        <v/>
      </c>
      <c r="AC492" s="19">
        <f t="shared" si="67"/>
        <v>476</v>
      </c>
      <c r="AD492" s="19" t="str">
        <f t="shared" si="62"/>
        <v/>
      </c>
      <c r="AE492" s="19" t="str">
        <f t="shared" si="63"/>
        <v/>
      </c>
      <c r="AG492" s="19" t="s">
        <v>520</v>
      </c>
      <c r="AH492" s="19" t="str">
        <f t="shared" si="64"/>
        <v>3822 JT Equity</v>
      </c>
      <c r="AI492" s="21">
        <f>IFERROR(IF($AG492&lt;&gt;"",_xll.BDP(AH492,"cur_mkt_cap")/1000000,""),"")</f>
        <v>10741.38</v>
      </c>
      <c r="AJ492" s="22">
        <f>IFERROR((COUNTIF($AI$17:$AI492,$AI492)-1)*0.0001+$AI492,"")</f>
        <v>10741.38</v>
      </c>
      <c r="AK492" s="22" t="str">
        <f t="shared" si="65"/>
        <v/>
      </c>
      <c r="AQ492" s="19"/>
      <c r="AR492" s="19"/>
      <c r="AT492" s="27"/>
      <c r="AU492" s="19"/>
    </row>
    <row r="493" spans="3:47">
      <c r="C493" s="7" t="str">
        <f t="shared" si="61"/>
        <v/>
      </c>
      <c r="AC493" s="19">
        <f t="shared" si="67"/>
        <v>477</v>
      </c>
      <c r="AD493" s="19" t="str">
        <f t="shared" si="62"/>
        <v/>
      </c>
      <c r="AE493" s="19" t="str">
        <f t="shared" si="63"/>
        <v/>
      </c>
      <c r="AG493" s="19" t="s">
        <v>521</v>
      </c>
      <c r="AH493" s="19" t="str">
        <f t="shared" si="64"/>
        <v>3826 JT Equity</v>
      </c>
      <c r="AI493" s="21">
        <f>IFERROR(IF($AG493&lt;&gt;"",_xll.BDP(AH493,"cur_mkt_cap")/1000000,""),"")</f>
        <v>3750.0383999999999</v>
      </c>
      <c r="AJ493" s="22">
        <f>IFERROR((COUNTIF($AI$17:$AI493,$AI493)-1)*0.0001+$AI493,"")</f>
        <v>3750.0383999999999</v>
      </c>
      <c r="AK493" s="22" t="str">
        <f t="shared" si="65"/>
        <v/>
      </c>
      <c r="AQ493" s="19"/>
      <c r="AR493" s="19"/>
      <c r="AT493" s="27"/>
      <c r="AU493" s="19"/>
    </row>
    <row r="494" spans="3:47">
      <c r="C494" s="7" t="str">
        <f t="shared" si="61"/>
        <v/>
      </c>
      <c r="AC494" s="19">
        <f t="shared" si="67"/>
        <v>478</v>
      </c>
      <c r="AD494" s="19" t="str">
        <f t="shared" si="62"/>
        <v/>
      </c>
      <c r="AE494" s="19" t="str">
        <f t="shared" si="63"/>
        <v/>
      </c>
      <c r="AG494" s="19" t="s">
        <v>522</v>
      </c>
      <c r="AH494" s="19" t="str">
        <f t="shared" si="64"/>
        <v>3834 JT Equity</v>
      </c>
      <c r="AI494" s="21">
        <f>IFERROR(IF($AG494&lt;&gt;"",_xll.BDP(AH494,"cur_mkt_cap")/1000000,""),"")</f>
        <v>16736</v>
      </c>
      <c r="AJ494" s="22">
        <f>IFERROR((COUNTIF($AI$17:$AI494,$AI494)-1)*0.0001+$AI494,"")</f>
        <v>16736</v>
      </c>
      <c r="AK494" s="22" t="str">
        <f t="shared" si="65"/>
        <v/>
      </c>
      <c r="AQ494" s="19"/>
      <c r="AR494" s="19"/>
      <c r="AT494" s="27"/>
      <c r="AU494" s="19"/>
    </row>
    <row r="495" spans="3:47">
      <c r="C495" s="7" t="str">
        <f t="shared" si="61"/>
        <v/>
      </c>
      <c r="AC495" s="19">
        <f t="shared" si="67"/>
        <v>479</v>
      </c>
      <c r="AD495" s="19" t="str">
        <f t="shared" si="62"/>
        <v/>
      </c>
      <c r="AE495" s="19" t="str">
        <f t="shared" si="63"/>
        <v/>
      </c>
      <c r="AG495" s="19" t="s">
        <v>523</v>
      </c>
      <c r="AH495" s="19" t="str">
        <f t="shared" si="64"/>
        <v>3837 JT Equity</v>
      </c>
      <c r="AI495" s="21">
        <f>IFERROR(IF($AG495&lt;&gt;"",_xll.BDP(AH495,"cur_mkt_cap")/1000000,""),"")</f>
        <v>12174.913920000001</v>
      </c>
      <c r="AJ495" s="22">
        <f>IFERROR((COUNTIF($AI$17:$AI495,$AI495)-1)*0.0001+$AI495,"")</f>
        <v>12174.913920000001</v>
      </c>
      <c r="AK495" s="22" t="str">
        <f t="shared" si="65"/>
        <v/>
      </c>
      <c r="AQ495" s="19"/>
      <c r="AR495" s="19"/>
      <c r="AT495" s="27"/>
      <c r="AU495" s="19"/>
    </row>
    <row r="496" spans="3:47">
      <c r="C496" s="7" t="str">
        <f t="shared" si="61"/>
        <v/>
      </c>
      <c r="AC496" s="19">
        <f t="shared" si="67"/>
        <v>480</v>
      </c>
      <c r="AD496" s="19" t="str">
        <f t="shared" si="62"/>
        <v/>
      </c>
      <c r="AE496" s="19" t="str">
        <f t="shared" si="63"/>
        <v/>
      </c>
      <c r="AG496" s="19" t="s">
        <v>524</v>
      </c>
      <c r="AH496" s="19" t="str">
        <f t="shared" si="64"/>
        <v>3843 JT Equity</v>
      </c>
      <c r="AI496" s="21">
        <f>IFERROR(IF($AG496&lt;&gt;"",_xll.BDP(AH496,"cur_mkt_cap")/1000000,""),"")</f>
        <v>22454.026000000002</v>
      </c>
      <c r="AJ496" s="22">
        <f>IFERROR((COUNTIF($AI$17:$AI496,$AI496)-1)*0.0001+$AI496,"")</f>
        <v>22454.026000000002</v>
      </c>
      <c r="AK496" s="22" t="str">
        <f t="shared" si="65"/>
        <v/>
      </c>
      <c r="AQ496" s="19"/>
      <c r="AR496" s="19"/>
      <c r="AT496" s="27"/>
      <c r="AU496" s="19"/>
    </row>
    <row r="497" spans="3:47">
      <c r="C497" s="7" t="str">
        <f t="shared" si="61"/>
        <v/>
      </c>
      <c r="AC497" s="19">
        <f t="shared" si="67"/>
        <v>481</v>
      </c>
      <c r="AD497" s="19" t="str">
        <f t="shared" si="62"/>
        <v/>
      </c>
      <c r="AE497" s="19" t="str">
        <f t="shared" si="63"/>
        <v/>
      </c>
      <c r="AG497" s="19" t="s">
        <v>525</v>
      </c>
      <c r="AH497" s="19" t="str">
        <f t="shared" si="64"/>
        <v>3844 JT Equity</v>
      </c>
      <c r="AI497" s="21">
        <f>IFERROR(IF($AG497&lt;&gt;"",_xll.BDP(AH497,"cur_mkt_cap")/1000000,""),"")</f>
        <v>19007.055</v>
      </c>
      <c r="AJ497" s="22">
        <f>IFERROR((COUNTIF($AI$17:$AI497,$AI497)-1)*0.0001+$AI497,"")</f>
        <v>19007.055</v>
      </c>
      <c r="AK497" s="22" t="str">
        <f t="shared" si="65"/>
        <v/>
      </c>
      <c r="AQ497" s="19"/>
      <c r="AR497" s="19"/>
      <c r="AT497" s="27"/>
      <c r="AU497" s="19"/>
    </row>
    <row r="498" spans="3:47">
      <c r="C498" s="7" t="str">
        <f t="shared" si="61"/>
        <v/>
      </c>
      <c r="AC498" s="19">
        <f t="shared" si="67"/>
        <v>482</v>
      </c>
      <c r="AD498" s="19" t="str">
        <f t="shared" si="62"/>
        <v/>
      </c>
      <c r="AE498" s="19" t="str">
        <f t="shared" si="63"/>
        <v/>
      </c>
      <c r="AG498" s="19" t="s">
        <v>526</v>
      </c>
      <c r="AH498" s="19" t="str">
        <f t="shared" si="64"/>
        <v>3852 JT Equity</v>
      </c>
      <c r="AI498" s="21">
        <f>IFERROR(IF($AG498&lt;&gt;"",_xll.BDP(AH498,"cur_mkt_cap")/1000000,""),"")</f>
        <v>7885.2327999999998</v>
      </c>
      <c r="AJ498" s="22">
        <f>IFERROR((COUNTIF($AI$17:$AI498,$AI498)-1)*0.0001+$AI498,"")</f>
        <v>7885.2327999999998</v>
      </c>
      <c r="AK498" s="22" t="str">
        <f t="shared" si="65"/>
        <v/>
      </c>
      <c r="AQ498" s="19"/>
      <c r="AR498" s="19"/>
      <c r="AT498" s="27"/>
      <c r="AU498" s="19"/>
    </row>
    <row r="499" spans="3:47">
      <c r="C499" s="7" t="str">
        <f t="shared" si="61"/>
        <v/>
      </c>
      <c r="AC499" s="19">
        <f t="shared" si="67"/>
        <v>483</v>
      </c>
      <c r="AD499" s="19" t="str">
        <f t="shared" si="62"/>
        <v/>
      </c>
      <c r="AE499" s="19" t="str">
        <f t="shared" si="63"/>
        <v/>
      </c>
      <c r="AG499" s="19" t="s">
        <v>527</v>
      </c>
      <c r="AH499" s="19" t="str">
        <f t="shared" si="64"/>
        <v>3861 JT Equity</v>
      </c>
      <c r="AI499" s="21">
        <f>IFERROR(IF($AG499&lt;&gt;"",_xll.BDP(AH499,"cur_mkt_cap")/1000000,""),"")</f>
        <v>527478.54483999999</v>
      </c>
      <c r="AJ499" s="22">
        <f>IFERROR((COUNTIF($AI$17:$AI499,$AI499)-1)*0.0001+$AI499,"")</f>
        <v>527478.54483999999</v>
      </c>
      <c r="AK499" s="22" t="str">
        <f t="shared" si="65"/>
        <v/>
      </c>
      <c r="AQ499" s="19"/>
      <c r="AR499" s="19"/>
      <c r="AT499" s="27"/>
      <c r="AU499" s="19"/>
    </row>
    <row r="500" spans="3:47">
      <c r="C500" s="7" t="str">
        <f t="shared" si="61"/>
        <v/>
      </c>
      <c r="AC500" s="19">
        <f t="shared" si="67"/>
        <v>484</v>
      </c>
      <c r="AD500" s="19" t="str">
        <f t="shared" si="62"/>
        <v/>
      </c>
      <c r="AE500" s="19" t="str">
        <f t="shared" si="63"/>
        <v/>
      </c>
      <c r="AG500" s="19" t="s">
        <v>528</v>
      </c>
      <c r="AH500" s="19" t="str">
        <f t="shared" si="64"/>
        <v>3863 JT Equity</v>
      </c>
      <c r="AI500" s="21">
        <f>IFERROR(IF($AG500&lt;&gt;"",_xll.BDP(AH500,"cur_mkt_cap")/1000000,""),"")</f>
        <v>230649.705728</v>
      </c>
      <c r="AJ500" s="22">
        <f>IFERROR((COUNTIF($AI$17:$AI500,$AI500)-1)*0.0001+$AI500,"")</f>
        <v>230649.705728</v>
      </c>
      <c r="AK500" s="22" t="str">
        <f t="shared" si="65"/>
        <v/>
      </c>
      <c r="AQ500" s="19"/>
      <c r="AR500" s="19"/>
      <c r="AT500" s="27"/>
      <c r="AU500" s="19"/>
    </row>
    <row r="501" spans="3:47">
      <c r="C501" s="7" t="str">
        <f t="shared" si="61"/>
        <v/>
      </c>
      <c r="AC501" s="19">
        <f t="shared" si="67"/>
        <v>485</v>
      </c>
      <c r="AD501" s="19" t="str">
        <f t="shared" si="62"/>
        <v/>
      </c>
      <c r="AE501" s="19" t="str">
        <f t="shared" si="63"/>
        <v/>
      </c>
      <c r="AG501" s="19" t="s">
        <v>529</v>
      </c>
      <c r="AH501" s="19" t="str">
        <f t="shared" si="64"/>
        <v>3864 JT Equity</v>
      </c>
      <c r="AI501" s="21">
        <f>IFERROR(IF($AG501&lt;&gt;"",_xll.BDP(AH501,"cur_mkt_cap")/1000000,""),"")</f>
        <v>26173.442811999998</v>
      </c>
      <c r="AJ501" s="22">
        <f>IFERROR((COUNTIF($AI$17:$AI501,$AI501)-1)*0.0001+$AI501,"")</f>
        <v>26173.442811999998</v>
      </c>
      <c r="AK501" s="22" t="str">
        <f t="shared" si="65"/>
        <v/>
      </c>
      <c r="AQ501" s="19"/>
      <c r="AR501" s="19"/>
      <c r="AT501" s="27"/>
      <c r="AU501" s="19"/>
    </row>
    <row r="502" spans="3:47">
      <c r="C502" s="7" t="str">
        <f t="shared" si="61"/>
        <v/>
      </c>
      <c r="AC502" s="19">
        <f t="shared" si="67"/>
        <v>486</v>
      </c>
      <c r="AD502" s="19" t="str">
        <f t="shared" si="62"/>
        <v/>
      </c>
      <c r="AE502" s="19" t="str">
        <f t="shared" si="63"/>
        <v/>
      </c>
      <c r="AG502" s="19" t="s">
        <v>530</v>
      </c>
      <c r="AH502" s="19" t="str">
        <f t="shared" si="64"/>
        <v>3865 JT Equity</v>
      </c>
      <c r="AI502" s="21">
        <f>IFERROR(IF($AG502&lt;&gt;"",_xll.BDP(AH502,"cur_mkt_cap")/1000000,""),"")</f>
        <v>156947.86050000001</v>
      </c>
      <c r="AJ502" s="22">
        <f>IFERROR((COUNTIF($AI$17:$AI502,$AI502)-1)*0.0001+$AI502,"")</f>
        <v>156947.86050000001</v>
      </c>
      <c r="AK502" s="22" t="str">
        <f t="shared" si="65"/>
        <v/>
      </c>
      <c r="AQ502" s="19"/>
      <c r="AR502" s="19"/>
      <c r="AT502" s="27"/>
      <c r="AU502" s="19"/>
    </row>
    <row r="503" spans="3:47">
      <c r="C503" s="7" t="str">
        <f t="shared" si="61"/>
        <v/>
      </c>
      <c r="AC503" s="19">
        <f t="shared" si="67"/>
        <v>487</v>
      </c>
      <c r="AD503" s="19" t="str">
        <f t="shared" si="62"/>
        <v/>
      </c>
      <c r="AE503" s="19" t="str">
        <f t="shared" si="63"/>
        <v/>
      </c>
      <c r="AG503" s="19" t="s">
        <v>531</v>
      </c>
      <c r="AH503" s="19" t="str">
        <f t="shared" si="64"/>
        <v>3877 JT Equity</v>
      </c>
      <c r="AI503" s="21">
        <f>IFERROR(IF($AG503&lt;&gt;"",_xll.BDP(AH503,"cur_mkt_cap")/1000000,""),"")</f>
        <v>32585.439452000002</v>
      </c>
      <c r="AJ503" s="22">
        <f>IFERROR((COUNTIF($AI$17:$AI503,$AI503)-1)*0.0001+$AI503,"")</f>
        <v>32585.439452000002</v>
      </c>
      <c r="AK503" s="22" t="str">
        <f t="shared" si="65"/>
        <v/>
      </c>
      <c r="AQ503" s="19"/>
      <c r="AR503" s="19"/>
      <c r="AT503" s="27"/>
      <c r="AU503" s="19"/>
    </row>
    <row r="504" spans="3:47">
      <c r="C504" s="7" t="str">
        <f t="shared" si="61"/>
        <v/>
      </c>
      <c r="AC504" s="19">
        <f t="shared" si="67"/>
        <v>488</v>
      </c>
      <c r="AD504" s="19" t="str">
        <f t="shared" si="62"/>
        <v/>
      </c>
      <c r="AE504" s="19" t="str">
        <f t="shared" si="63"/>
        <v/>
      </c>
      <c r="AG504" s="19" t="s">
        <v>532</v>
      </c>
      <c r="AH504" s="19" t="str">
        <f t="shared" si="64"/>
        <v>3878 JT Equity</v>
      </c>
      <c r="AI504" s="21">
        <f>IFERROR(IF($AG504&lt;&gt;"",_xll.BDP(AH504,"cur_mkt_cap")/1000000,""),"")</f>
        <v>12986.757750000001</v>
      </c>
      <c r="AJ504" s="22">
        <f>IFERROR((COUNTIF($AI$17:$AI504,$AI504)-1)*0.0001+$AI504,"")</f>
        <v>12986.757750000001</v>
      </c>
      <c r="AK504" s="22" t="str">
        <f t="shared" si="65"/>
        <v/>
      </c>
      <c r="AQ504" s="19"/>
      <c r="AR504" s="19"/>
      <c r="AT504" s="27"/>
      <c r="AU504" s="19"/>
    </row>
    <row r="505" spans="3:47">
      <c r="C505" s="7" t="str">
        <f t="shared" si="61"/>
        <v/>
      </c>
      <c r="AC505" s="19">
        <f t="shared" si="67"/>
        <v>489</v>
      </c>
      <c r="AD505" s="19" t="str">
        <f t="shared" si="62"/>
        <v/>
      </c>
      <c r="AE505" s="19" t="str">
        <f t="shared" si="63"/>
        <v/>
      </c>
      <c r="AG505" s="19" t="s">
        <v>533</v>
      </c>
      <c r="AH505" s="19" t="str">
        <f t="shared" si="64"/>
        <v>3880 JT Equity</v>
      </c>
      <c r="AI505" s="21">
        <f>IFERROR(IF($AG505&lt;&gt;"",_xll.BDP(AH505,"cur_mkt_cap")/1000000,""),"")</f>
        <v>194153.42049999998</v>
      </c>
      <c r="AJ505" s="22">
        <f>IFERROR((COUNTIF($AI$17:$AI505,$AI505)-1)*0.0001+$AI505,"")</f>
        <v>194153.42049999998</v>
      </c>
      <c r="AK505" s="22" t="str">
        <f t="shared" si="65"/>
        <v/>
      </c>
      <c r="AQ505" s="19"/>
      <c r="AR505" s="19"/>
      <c r="AT505" s="27"/>
      <c r="AU505" s="19"/>
    </row>
    <row r="506" spans="3:47">
      <c r="C506" s="7" t="str">
        <f t="shared" si="61"/>
        <v/>
      </c>
      <c r="AC506" s="19">
        <f t="shared" si="67"/>
        <v>490</v>
      </c>
      <c r="AD506" s="19" t="str">
        <f t="shared" si="62"/>
        <v/>
      </c>
      <c r="AE506" s="19" t="str">
        <f t="shared" si="63"/>
        <v/>
      </c>
      <c r="AG506" s="19" t="s">
        <v>534</v>
      </c>
      <c r="AH506" s="19" t="str">
        <f t="shared" si="64"/>
        <v>3896 JT Equity</v>
      </c>
      <c r="AI506" s="21">
        <f>IFERROR(IF($AG506&lt;&gt;"",_xll.BDP(AH506,"cur_mkt_cap")/1000000,""),"")</f>
        <v>6144.2963039999986</v>
      </c>
      <c r="AJ506" s="22">
        <f>IFERROR((COUNTIF($AI$17:$AI506,$AI506)-1)*0.0001+$AI506,"")</f>
        <v>6144.2963039999986</v>
      </c>
      <c r="AK506" s="22" t="str">
        <f t="shared" si="65"/>
        <v/>
      </c>
      <c r="AQ506" s="19"/>
      <c r="AR506" s="19"/>
      <c r="AT506" s="27"/>
      <c r="AU506" s="19"/>
    </row>
    <row r="507" spans="3:47">
      <c r="C507" s="7" t="str">
        <f t="shared" si="61"/>
        <v/>
      </c>
      <c r="AC507" s="19">
        <f t="shared" si="67"/>
        <v>491</v>
      </c>
      <c r="AD507" s="19" t="str">
        <f t="shared" si="62"/>
        <v/>
      </c>
      <c r="AE507" s="19" t="str">
        <f t="shared" si="63"/>
        <v/>
      </c>
      <c r="AG507" s="19" t="s">
        <v>535</v>
      </c>
      <c r="AH507" s="19" t="str">
        <f t="shared" si="64"/>
        <v>3902 JT Equity</v>
      </c>
      <c r="AI507" s="21">
        <f>IFERROR(IF($AG507&lt;&gt;"",_xll.BDP(AH507,"cur_mkt_cap")/1000000,""),"")</f>
        <v>27129.763200000001</v>
      </c>
      <c r="AJ507" s="22">
        <f>IFERROR((COUNTIF($AI$17:$AI507,$AI507)-1)*0.0001+$AI507,"")</f>
        <v>27129.763200000001</v>
      </c>
      <c r="AK507" s="22" t="str">
        <f t="shared" si="65"/>
        <v/>
      </c>
      <c r="AQ507" s="19"/>
      <c r="AR507" s="19"/>
      <c r="AT507" s="27"/>
      <c r="AU507" s="19"/>
    </row>
    <row r="508" spans="3:47">
      <c r="C508" s="7" t="str">
        <f t="shared" si="61"/>
        <v/>
      </c>
      <c r="AC508" s="19">
        <f t="shared" si="67"/>
        <v>492</v>
      </c>
      <c r="AD508" s="19" t="str">
        <f t="shared" si="62"/>
        <v/>
      </c>
      <c r="AE508" s="19" t="str">
        <f t="shared" si="63"/>
        <v/>
      </c>
      <c r="AG508" s="19" t="s">
        <v>536</v>
      </c>
      <c r="AH508" s="19" t="str">
        <f t="shared" si="64"/>
        <v>3903 JT Equity</v>
      </c>
      <c r="AI508" s="21">
        <f>IFERROR(IF($AG508&lt;&gt;"",_xll.BDP(AH508,"cur_mkt_cap")/1000000,""),"")</f>
        <v>38767.106</v>
      </c>
      <c r="AJ508" s="22">
        <f>IFERROR((COUNTIF($AI$17:$AI508,$AI508)-1)*0.0001+$AI508,"")</f>
        <v>38767.106</v>
      </c>
      <c r="AK508" s="22" t="str">
        <f t="shared" si="65"/>
        <v/>
      </c>
      <c r="AQ508" s="19"/>
      <c r="AR508" s="19"/>
      <c r="AT508" s="27"/>
      <c r="AU508" s="19"/>
    </row>
    <row r="509" spans="3:47">
      <c r="C509" s="7" t="str">
        <f t="shared" si="61"/>
        <v/>
      </c>
      <c r="AC509" s="19">
        <f t="shared" si="67"/>
        <v>493</v>
      </c>
      <c r="AD509" s="19" t="str">
        <f t="shared" si="62"/>
        <v/>
      </c>
      <c r="AE509" s="19" t="str">
        <f t="shared" si="63"/>
        <v/>
      </c>
      <c r="AG509" s="19" t="s">
        <v>537</v>
      </c>
      <c r="AH509" s="19" t="str">
        <f t="shared" si="64"/>
        <v>3918 JT Equity</v>
      </c>
      <c r="AI509" s="21">
        <f>IFERROR(IF($AG509&lt;&gt;"",_xll.BDP(AH509,"cur_mkt_cap")/1000000,""),"")</f>
        <v>10528.6286</v>
      </c>
      <c r="AJ509" s="22">
        <f>IFERROR((COUNTIF($AI$17:$AI509,$AI509)-1)*0.0001+$AI509,"")</f>
        <v>10528.6286</v>
      </c>
      <c r="AK509" s="22" t="str">
        <f t="shared" si="65"/>
        <v/>
      </c>
      <c r="AQ509" s="19"/>
      <c r="AR509" s="19"/>
      <c r="AT509" s="27"/>
      <c r="AU509" s="19"/>
    </row>
    <row r="510" spans="3:47">
      <c r="C510" s="7" t="str">
        <f t="shared" si="61"/>
        <v/>
      </c>
      <c r="AC510" s="19">
        <f t="shared" si="67"/>
        <v>494</v>
      </c>
      <c r="AD510" s="19" t="str">
        <f t="shared" si="62"/>
        <v/>
      </c>
      <c r="AE510" s="19" t="str">
        <f t="shared" si="63"/>
        <v/>
      </c>
      <c r="AG510" s="19" t="s">
        <v>538</v>
      </c>
      <c r="AH510" s="19" t="str">
        <f t="shared" si="64"/>
        <v>3919 JT Equity</v>
      </c>
      <c r="AI510" s="21">
        <f>IFERROR(IF($AG510&lt;&gt;"",_xll.BDP(AH510,"cur_mkt_cap")/1000000,""),"")</f>
        <v>9025.8330239999996</v>
      </c>
      <c r="AJ510" s="22">
        <f>IFERROR((COUNTIF($AI$17:$AI510,$AI510)-1)*0.0001+$AI510,"")</f>
        <v>9025.8330239999996</v>
      </c>
      <c r="AK510" s="22" t="str">
        <f t="shared" si="65"/>
        <v/>
      </c>
      <c r="AQ510" s="19"/>
      <c r="AR510" s="19"/>
      <c r="AT510" s="27"/>
      <c r="AU510" s="19"/>
    </row>
    <row r="511" spans="3:47">
      <c r="C511" s="7" t="str">
        <f t="shared" si="61"/>
        <v/>
      </c>
      <c r="AC511" s="19">
        <f t="shared" si="67"/>
        <v>495</v>
      </c>
      <c r="AD511" s="19" t="str">
        <f t="shared" si="62"/>
        <v/>
      </c>
      <c r="AE511" s="19" t="str">
        <f t="shared" si="63"/>
        <v/>
      </c>
      <c r="AG511" s="19" t="s">
        <v>539</v>
      </c>
      <c r="AH511" s="19" t="str">
        <f t="shared" si="64"/>
        <v>3920 JT Equity</v>
      </c>
      <c r="AI511" s="21">
        <f>IFERROR(IF($AG511&lt;&gt;"",_xll.BDP(AH511,"cur_mkt_cap")/1000000,""),"")</f>
        <v>5503.8591999999999</v>
      </c>
      <c r="AJ511" s="22">
        <f>IFERROR((COUNTIF($AI$17:$AI511,$AI511)-1)*0.0001+$AI511,"")</f>
        <v>5503.8591999999999</v>
      </c>
      <c r="AK511" s="22" t="str">
        <f t="shared" si="65"/>
        <v/>
      </c>
      <c r="AQ511" s="19"/>
      <c r="AR511" s="19"/>
      <c r="AT511" s="27"/>
      <c r="AU511" s="19"/>
    </row>
    <row r="512" spans="3:47">
      <c r="C512" s="7" t="str">
        <f t="shared" si="61"/>
        <v/>
      </c>
      <c r="AC512" s="19">
        <f t="shared" si="67"/>
        <v>496</v>
      </c>
      <c r="AD512" s="19" t="str">
        <f t="shared" si="62"/>
        <v/>
      </c>
      <c r="AE512" s="19" t="str">
        <f t="shared" si="63"/>
        <v/>
      </c>
      <c r="AG512" s="19" t="s">
        <v>540</v>
      </c>
      <c r="AH512" s="19" t="str">
        <f t="shared" si="64"/>
        <v>3938 JT Equity</v>
      </c>
      <c r="AI512" s="21">
        <f>IFERROR(IF($AG512&lt;&gt;"",_xll.BDP(AH512,"cur_mkt_cap")/1000000,""),"")</f>
        <v>778547.41249999998</v>
      </c>
      <c r="AJ512" s="22">
        <f>IFERROR((COUNTIF($AI$17:$AI512,$AI512)-1)*0.0001+$AI512,"")</f>
        <v>778547.41249999998</v>
      </c>
      <c r="AK512" s="22" t="str">
        <f t="shared" si="65"/>
        <v/>
      </c>
      <c r="AQ512" s="19"/>
      <c r="AR512" s="19"/>
      <c r="AT512" s="27"/>
      <c r="AU512" s="19"/>
    </row>
    <row r="513" spans="3:47">
      <c r="C513" s="7" t="str">
        <f t="shared" si="61"/>
        <v/>
      </c>
      <c r="AC513" s="19">
        <f t="shared" si="67"/>
        <v>497</v>
      </c>
      <c r="AD513" s="19" t="str">
        <f t="shared" si="62"/>
        <v/>
      </c>
      <c r="AE513" s="19" t="str">
        <f t="shared" si="63"/>
        <v/>
      </c>
      <c r="AG513" s="19" t="s">
        <v>541</v>
      </c>
      <c r="AH513" s="19" t="str">
        <f t="shared" si="64"/>
        <v>3941 JT Equity</v>
      </c>
      <c r="AI513" s="21">
        <f>IFERROR(IF($AG513&lt;&gt;"",_xll.BDP(AH513,"cur_mkt_cap")/1000000,""),"")</f>
        <v>176999.58693699999</v>
      </c>
      <c r="AJ513" s="22">
        <f>IFERROR((COUNTIF($AI$17:$AI513,$AI513)-1)*0.0001+$AI513,"")</f>
        <v>176999.58693699999</v>
      </c>
      <c r="AK513" s="22" t="str">
        <f t="shared" si="65"/>
        <v/>
      </c>
      <c r="AQ513" s="19"/>
      <c r="AR513" s="19"/>
      <c r="AT513" s="27"/>
      <c r="AU513" s="19"/>
    </row>
    <row r="514" spans="3:47">
      <c r="C514" s="7" t="str">
        <f t="shared" si="61"/>
        <v/>
      </c>
      <c r="AC514" s="19">
        <f t="shared" si="67"/>
        <v>498</v>
      </c>
      <c r="AD514" s="19" t="str">
        <f t="shared" si="62"/>
        <v/>
      </c>
      <c r="AE514" s="19" t="str">
        <f t="shared" si="63"/>
        <v/>
      </c>
      <c r="AG514" s="19" t="s">
        <v>542</v>
      </c>
      <c r="AH514" s="19" t="str">
        <f t="shared" si="64"/>
        <v>3946 JT Equity</v>
      </c>
      <c r="AI514" s="21">
        <f>IFERROR(IF($AG514&lt;&gt;"",_xll.BDP(AH514,"cur_mkt_cap")/1000000,""),"")</f>
        <v>32590.542753999998</v>
      </c>
      <c r="AJ514" s="22">
        <f>IFERROR((COUNTIF($AI$17:$AI514,$AI514)-1)*0.0001+$AI514,"")</f>
        <v>32590.542753999998</v>
      </c>
      <c r="AK514" s="22" t="str">
        <f t="shared" si="65"/>
        <v/>
      </c>
      <c r="AQ514" s="19"/>
      <c r="AR514" s="19"/>
      <c r="AT514" s="27"/>
      <c r="AU514" s="19"/>
    </row>
    <row r="515" spans="3:47">
      <c r="C515" s="7" t="str">
        <f t="shared" si="61"/>
        <v/>
      </c>
      <c r="AC515" s="19">
        <f t="shared" si="67"/>
        <v>499</v>
      </c>
      <c r="AD515" s="19" t="str">
        <f t="shared" si="62"/>
        <v/>
      </c>
      <c r="AE515" s="19" t="str">
        <f t="shared" si="63"/>
        <v/>
      </c>
      <c r="AG515" s="19" t="s">
        <v>543</v>
      </c>
      <c r="AH515" s="19" t="str">
        <f t="shared" si="64"/>
        <v>3950 JT Equity</v>
      </c>
      <c r="AI515" s="21">
        <f>IFERROR(IF($AG515&lt;&gt;"",_xll.BDP(AH515,"cur_mkt_cap")/1000000,""),"")</f>
        <v>60993.499999999993</v>
      </c>
      <c r="AJ515" s="22">
        <f>IFERROR((COUNTIF($AI$17:$AI515,$AI515)-1)*0.0001+$AI515,"")</f>
        <v>60993.499999999993</v>
      </c>
      <c r="AK515" s="22" t="str">
        <f t="shared" si="65"/>
        <v/>
      </c>
      <c r="AQ515" s="19"/>
      <c r="AR515" s="19"/>
      <c r="AT515" s="27"/>
      <c r="AU515" s="19"/>
    </row>
    <row r="516" spans="3:47">
      <c r="C516" s="7" t="str">
        <f t="shared" si="61"/>
        <v/>
      </c>
      <c r="AC516" s="19">
        <f t="shared" si="67"/>
        <v>500</v>
      </c>
      <c r="AD516" s="19" t="str">
        <f t="shared" si="62"/>
        <v/>
      </c>
      <c r="AE516" s="19" t="str">
        <f t="shared" si="63"/>
        <v/>
      </c>
      <c r="AG516" s="19" t="s">
        <v>544</v>
      </c>
      <c r="AH516" s="19" t="str">
        <f t="shared" si="64"/>
        <v>3975 JT Equity</v>
      </c>
      <c r="AI516" s="21">
        <f>IFERROR(IF($AG516&lt;&gt;"",_xll.BDP(AH516,"cur_mkt_cap")/1000000,""),"")</f>
        <v>20684.948374</v>
      </c>
      <c r="AJ516" s="22">
        <f>IFERROR((COUNTIF($AI$17:$AI516,$AI516)-1)*0.0001+$AI516,"")</f>
        <v>20684.948374</v>
      </c>
      <c r="AK516" s="22" t="str">
        <f t="shared" si="65"/>
        <v/>
      </c>
      <c r="AQ516" s="19"/>
      <c r="AR516" s="19"/>
      <c r="AT516" s="27"/>
      <c r="AU516" s="19"/>
    </row>
    <row r="517" spans="3:47">
      <c r="C517" s="7" t="str">
        <f t="shared" si="61"/>
        <v/>
      </c>
      <c r="AC517" s="19">
        <f t="shared" si="67"/>
        <v>501</v>
      </c>
      <c r="AD517" s="19" t="str">
        <f t="shared" si="62"/>
        <v/>
      </c>
      <c r="AE517" s="19" t="str">
        <f t="shared" si="63"/>
        <v/>
      </c>
      <c r="AG517" s="19" t="s">
        <v>545</v>
      </c>
      <c r="AH517" s="19" t="str">
        <f t="shared" si="64"/>
        <v>4004 JT Equity</v>
      </c>
      <c r="AI517" s="21">
        <f>IFERROR(IF($AG517&lt;&gt;"",_xll.BDP(AH517,"cur_mkt_cap")/1000000,""),"")</f>
        <v>295679.80169999995</v>
      </c>
      <c r="AJ517" s="22">
        <f>IFERROR((COUNTIF($AI$17:$AI517,$AI517)-1)*0.0001+$AI517,"")</f>
        <v>295679.80169999995</v>
      </c>
      <c r="AK517" s="22" t="str">
        <f t="shared" si="65"/>
        <v/>
      </c>
      <c r="AQ517" s="19"/>
      <c r="AR517" s="19"/>
      <c r="AT517" s="27"/>
      <c r="AU517" s="19"/>
    </row>
    <row r="518" spans="3:47">
      <c r="C518" s="7" t="str">
        <f t="shared" si="61"/>
        <v/>
      </c>
      <c r="AC518" s="19">
        <f t="shared" si="67"/>
        <v>502</v>
      </c>
      <c r="AD518" s="19">
        <f t="shared" si="62"/>
        <v>47</v>
      </c>
      <c r="AE518" s="19" t="str">
        <f t="shared" si="63"/>
        <v/>
      </c>
      <c r="AG518" s="19" t="s">
        <v>546</v>
      </c>
      <c r="AH518" s="19" t="str">
        <f t="shared" si="64"/>
        <v>4005 JT Equity</v>
      </c>
      <c r="AI518" s="21">
        <f>IFERROR(IF($AG518&lt;&gt;"",_xll.BDP(AH518,"cur_mkt_cap")/1000000,""),"")</f>
        <v>1056174.660926</v>
      </c>
      <c r="AJ518" s="22">
        <f>IFERROR((COUNTIF($AI$17:$AI518,$AI518)-1)*0.0001+$AI518,"")</f>
        <v>1056174.660926</v>
      </c>
      <c r="AK518" s="22">
        <f t="shared" si="65"/>
        <v>1056174.660926</v>
      </c>
      <c r="AQ518" s="19"/>
      <c r="AR518" s="19"/>
      <c r="AT518" s="27"/>
      <c r="AU518" s="19"/>
    </row>
    <row r="519" spans="3:47">
      <c r="C519" s="7" t="str">
        <f t="shared" si="61"/>
        <v/>
      </c>
      <c r="AC519" s="19">
        <f t="shared" si="67"/>
        <v>503</v>
      </c>
      <c r="AD519" s="19" t="str">
        <f t="shared" si="62"/>
        <v/>
      </c>
      <c r="AE519" s="19" t="str">
        <f t="shared" si="63"/>
        <v/>
      </c>
      <c r="AG519" s="19" t="s">
        <v>547</v>
      </c>
      <c r="AH519" s="19" t="str">
        <f t="shared" si="64"/>
        <v>4008 JT Equity</v>
      </c>
      <c r="AI519" s="21">
        <f>IFERROR(IF($AG519&lt;&gt;"",_xll.BDP(AH519,"cur_mkt_cap")/1000000,""),"")</f>
        <v>67629.174799999993</v>
      </c>
      <c r="AJ519" s="22">
        <f>IFERROR((COUNTIF($AI$17:$AI519,$AI519)-1)*0.0001+$AI519,"")</f>
        <v>67629.174799999993</v>
      </c>
      <c r="AK519" s="22" t="str">
        <f t="shared" si="65"/>
        <v/>
      </c>
      <c r="AQ519" s="19"/>
      <c r="AR519" s="19"/>
      <c r="AT519" s="27"/>
      <c r="AU519" s="19"/>
    </row>
    <row r="520" spans="3:47">
      <c r="C520" s="7" t="str">
        <f t="shared" si="61"/>
        <v/>
      </c>
      <c r="AC520" s="19">
        <f t="shared" si="67"/>
        <v>504</v>
      </c>
      <c r="AD520" s="19" t="str">
        <f t="shared" si="62"/>
        <v/>
      </c>
      <c r="AE520" s="19" t="str">
        <f t="shared" si="63"/>
        <v/>
      </c>
      <c r="AG520" s="19" t="s">
        <v>548</v>
      </c>
      <c r="AH520" s="19" t="str">
        <f t="shared" si="64"/>
        <v>4021 JT Equity</v>
      </c>
      <c r="AI520" s="21">
        <f>IFERROR(IF($AG520&lt;&gt;"",_xll.BDP(AH520,"cur_mkt_cap")/1000000,""),"")</f>
        <v>608300</v>
      </c>
      <c r="AJ520" s="22">
        <f>IFERROR((COUNTIF($AI$17:$AI520,$AI520)-1)*0.0001+$AI520,"")</f>
        <v>608300</v>
      </c>
      <c r="AK520" s="22" t="str">
        <f t="shared" si="65"/>
        <v/>
      </c>
      <c r="AQ520" s="19"/>
      <c r="AR520" s="19"/>
      <c r="AT520" s="27"/>
      <c r="AU520" s="19"/>
    </row>
    <row r="521" spans="3:47">
      <c r="C521" s="7" t="str">
        <f t="shared" si="61"/>
        <v/>
      </c>
      <c r="AC521" s="19">
        <f t="shared" si="67"/>
        <v>505</v>
      </c>
      <c r="AD521" s="19" t="str">
        <f t="shared" si="62"/>
        <v/>
      </c>
      <c r="AE521" s="19" t="str">
        <f t="shared" si="63"/>
        <v/>
      </c>
      <c r="AG521" s="19" t="s">
        <v>549</v>
      </c>
      <c r="AH521" s="19" t="str">
        <f t="shared" si="64"/>
        <v>4022 JT Equity</v>
      </c>
      <c r="AI521" s="21">
        <f>IFERROR(IF($AG521&lt;&gt;"",_xll.BDP(AH521,"cur_mkt_cap")/1000000,""),"")</f>
        <v>11519.095509999999</v>
      </c>
      <c r="AJ521" s="22">
        <f>IFERROR((COUNTIF($AI$17:$AI521,$AI521)-1)*0.0001+$AI521,"")</f>
        <v>11519.095509999999</v>
      </c>
      <c r="AK521" s="22" t="str">
        <f t="shared" si="65"/>
        <v/>
      </c>
      <c r="AQ521" s="19"/>
      <c r="AR521" s="19"/>
      <c r="AT521" s="27"/>
      <c r="AU521" s="19"/>
    </row>
    <row r="522" spans="3:47">
      <c r="C522" s="7" t="str">
        <f t="shared" si="61"/>
        <v/>
      </c>
      <c r="AC522" s="19">
        <f t="shared" si="67"/>
        <v>506</v>
      </c>
      <c r="AD522" s="19" t="str">
        <f t="shared" si="62"/>
        <v/>
      </c>
      <c r="AE522" s="19" t="str">
        <f t="shared" si="63"/>
        <v/>
      </c>
      <c r="AG522" s="19" t="s">
        <v>550</v>
      </c>
      <c r="AH522" s="19" t="str">
        <f t="shared" si="64"/>
        <v>4023 JT Equity</v>
      </c>
      <c r="AI522" s="21">
        <f>IFERROR(IF($AG522&lt;&gt;"",_xll.BDP(AH522,"cur_mkt_cap")/1000000,""),"")</f>
        <v>89479.320749999999</v>
      </c>
      <c r="AJ522" s="22">
        <f>IFERROR((COUNTIF($AI$17:$AI522,$AI522)-1)*0.0001+$AI522,"")</f>
        <v>89479.320749999999</v>
      </c>
      <c r="AK522" s="22" t="str">
        <f t="shared" si="65"/>
        <v/>
      </c>
      <c r="AQ522" s="19"/>
      <c r="AR522" s="19"/>
      <c r="AT522" s="27"/>
      <c r="AU522" s="19"/>
    </row>
    <row r="523" spans="3:47">
      <c r="C523" s="7" t="str">
        <f t="shared" si="61"/>
        <v/>
      </c>
      <c r="AC523" s="19">
        <f t="shared" si="67"/>
        <v>507</v>
      </c>
      <c r="AD523" s="19" t="str">
        <f t="shared" si="62"/>
        <v/>
      </c>
      <c r="AE523" s="19" t="str">
        <f t="shared" si="63"/>
        <v/>
      </c>
      <c r="AG523" s="19" t="s">
        <v>551</v>
      </c>
      <c r="AH523" s="19" t="str">
        <f t="shared" si="64"/>
        <v>4025 JT Equity</v>
      </c>
      <c r="AI523" s="21">
        <f>IFERROR(IF($AG523&lt;&gt;"",_xll.BDP(AH523,"cur_mkt_cap")/1000000,""),"")</f>
        <v>22417.283951999998</v>
      </c>
      <c r="AJ523" s="22">
        <f>IFERROR((COUNTIF($AI$17:$AI523,$AI523)-1)*0.0001+$AI523,"")</f>
        <v>22417.283951999998</v>
      </c>
      <c r="AK523" s="22" t="str">
        <f t="shared" si="65"/>
        <v/>
      </c>
      <c r="AQ523" s="19"/>
      <c r="AR523" s="19"/>
      <c r="AT523" s="27"/>
      <c r="AU523" s="19"/>
    </row>
    <row r="524" spans="3:47">
      <c r="C524" s="7" t="str">
        <f t="shared" si="61"/>
        <v/>
      </c>
      <c r="AC524" s="19">
        <f t="shared" si="67"/>
        <v>508</v>
      </c>
      <c r="AD524" s="19" t="str">
        <f t="shared" si="62"/>
        <v/>
      </c>
      <c r="AE524" s="19" t="str">
        <f t="shared" si="63"/>
        <v/>
      </c>
      <c r="AG524" s="19" t="s">
        <v>552</v>
      </c>
      <c r="AH524" s="19" t="str">
        <f t="shared" si="64"/>
        <v>4027 JT Equity</v>
      </c>
      <c r="AI524" s="21">
        <f>IFERROR(IF($AG524&lt;&gt;"",_xll.BDP(AH524,"cur_mkt_cap")/1000000,""),"")</f>
        <v>37234.471472000005</v>
      </c>
      <c r="AJ524" s="22">
        <f>IFERROR((COUNTIF($AI$17:$AI524,$AI524)-1)*0.0001+$AI524,"")</f>
        <v>37234.471472000005</v>
      </c>
      <c r="AK524" s="22" t="str">
        <f t="shared" si="65"/>
        <v/>
      </c>
      <c r="AQ524" s="19"/>
      <c r="AR524" s="19"/>
      <c r="AT524" s="27"/>
      <c r="AU524" s="19"/>
    </row>
    <row r="525" spans="3:47">
      <c r="C525" s="7" t="str">
        <f t="shared" si="61"/>
        <v/>
      </c>
      <c r="AC525" s="19">
        <f t="shared" si="67"/>
        <v>509</v>
      </c>
      <c r="AD525" s="19" t="str">
        <f t="shared" si="62"/>
        <v/>
      </c>
      <c r="AE525" s="19" t="str">
        <f t="shared" si="63"/>
        <v/>
      </c>
      <c r="AG525" s="19" t="s">
        <v>553</v>
      </c>
      <c r="AH525" s="19" t="str">
        <f t="shared" si="64"/>
        <v>4028 JT Equity</v>
      </c>
      <c r="AI525" s="21">
        <f>IFERROR(IF($AG525&lt;&gt;"",_xll.BDP(AH525,"cur_mkt_cap")/1000000,""),"")</f>
        <v>44624.257015000003</v>
      </c>
      <c r="AJ525" s="22">
        <f>IFERROR((COUNTIF($AI$17:$AI525,$AI525)-1)*0.0001+$AI525,"")</f>
        <v>44624.257015000003</v>
      </c>
      <c r="AK525" s="22" t="str">
        <f t="shared" si="65"/>
        <v/>
      </c>
      <c r="AQ525" s="19"/>
      <c r="AR525" s="19"/>
      <c r="AT525" s="27"/>
      <c r="AU525" s="19"/>
    </row>
    <row r="526" spans="3:47">
      <c r="C526" s="7" t="str">
        <f t="shared" si="61"/>
        <v/>
      </c>
      <c r="AC526" s="19">
        <f t="shared" si="67"/>
        <v>510</v>
      </c>
      <c r="AD526" s="19" t="str">
        <f t="shared" si="62"/>
        <v/>
      </c>
      <c r="AE526" s="19" t="str">
        <f t="shared" si="63"/>
        <v/>
      </c>
      <c r="AG526" s="19" t="s">
        <v>554</v>
      </c>
      <c r="AH526" s="19" t="str">
        <f t="shared" si="64"/>
        <v>4031 JT Equity</v>
      </c>
      <c r="AI526" s="21">
        <f>IFERROR(IF($AG526&lt;&gt;"",_xll.BDP(AH526,"cur_mkt_cap")/1000000,""),"")</f>
        <v>12194.0232</v>
      </c>
      <c r="AJ526" s="22">
        <f>IFERROR((COUNTIF($AI$17:$AI526,$AI526)-1)*0.0001+$AI526,"")</f>
        <v>12194.0232</v>
      </c>
      <c r="AK526" s="22" t="str">
        <f t="shared" si="65"/>
        <v/>
      </c>
      <c r="AQ526" s="19"/>
      <c r="AR526" s="19"/>
      <c r="AT526" s="27"/>
      <c r="AU526" s="19"/>
    </row>
    <row r="527" spans="3:47">
      <c r="C527" s="7" t="str">
        <f t="shared" si="61"/>
        <v/>
      </c>
      <c r="AC527" s="19">
        <f t="shared" si="67"/>
        <v>511</v>
      </c>
      <c r="AD527" s="19" t="str">
        <f t="shared" si="62"/>
        <v/>
      </c>
      <c r="AE527" s="19" t="str">
        <f t="shared" si="63"/>
        <v/>
      </c>
      <c r="AG527" s="19" t="s">
        <v>555</v>
      </c>
      <c r="AH527" s="19" t="str">
        <f t="shared" si="64"/>
        <v>4033 JT Equity</v>
      </c>
      <c r="AI527" s="21">
        <f>IFERROR(IF($AG527&lt;&gt;"",_xll.BDP(AH527,"cur_mkt_cap")/1000000,""),"")</f>
        <v>27683.244780000001</v>
      </c>
      <c r="AJ527" s="22">
        <f>IFERROR((COUNTIF($AI$17:$AI527,$AI527)-1)*0.0001+$AI527,"")</f>
        <v>27683.244780000001</v>
      </c>
      <c r="AK527" s="22" t="str">
        <f t="shared" si="65"/>
        <v/>
      </c>
      <c r="AQ527" s="19"/>
      <c r="AR527" s="19"/>
      <c r="AT527" s="27"/>
      <c r="AU527" s="19"/>
    </row>
    <row r="528" spans="3:47">
      <c r="C528" s="7" t="str">
        <f t="shared" si="61"/>
        <v/>
      </c>
      <c r="AC528" s="19">
        <f t="shared" si="67"/>
        <v>512</v>
      </c>
      <c r="AD528" s="19" t="str">
        <f t="shared" si="62"/>
        <v/>
      </c>
      <c r="AE528" s="19" t="str">
        <f t="shared" si="63"/>
        <v/>
      </c>
      <c r="AG528" s="19" t="s">
        <v>556</v>
      </c>
      <c r="AH528" s="19" t="str">
        <f t="shared" si="64"/>
        <v>4041 JT Equity</v>
      </c>
      <c r="AI528" s="21">
        <f>IFERROR(IF($AG528&lt;&gt;"",_xll.BDP(AH528,"cur_mkt_cap")/1000000,""),"")</f>
        <v>102875.749635</v>
      </c>
      <c r="AJ528" s="22">
        <f>IFERROR((COUNTIF($AI$17:$AI528,$AI528)-1)*0.0001+$AI528,"")</f>
        <v>102875.749635</v>
      </c>
      <c r="AK528" s="22" t="str">
        <f t="shared" si="65"/>
        <v/>
      </c>
      <c r="AQ528" s="19"/>
      <c r="AR528" s="19"/>
      <c r="AT528" s="27"/>
      <c r="AU528" s="19"/>
    </row>
    <row r="529" spans="3:47">
      <c r="C529" s="7" t="str">
        <f t="shared" ref="C529:C592" si="68">IFERROR(IF(AC529&lt;&gt;"",INDEX(AH:AH,MATCH(AC529,AD:AD,0)),""),"")</f>
        <v/>
      </c>
      <c r="AC529" s="19">
        <f t="shared" si="67"/>
        <v>513</v>
      </c>
      <c r="AD529" s="19" t="str">
        <f t="shared" ref="AD529:AD592" si="69">IFERROR(RANK(AK529,AK:AK,0),"")</f>
        <v/>
      </c>
      <c r="AE529" s="19" t="str">
        <f t="shared" ref="AE529:AE592" si="70">IF(C529&lt;&gt;"",1+AE528,"")</f>
        <v/>
      </c>
      <c r="AG529" s="19" t="s">
        <v>557</v>
      </c>
      <c r="AH529" s="19" t="str">
        <f t="shared" ref="AH529:AH592" si="71">IF($AG529&lt;&gt;"",$AG529&amp;" "&amp;"Equity","")</f>
        <v>4042 JT Equity</v>
      </c>
      <c r="AI529" s="21">
        <f>IFERROR(IF($AG529&lt;&gt;"",_xll.BDP(AH529,"cur_mkt_cap")/1000000,""),"")</f>
        <v>646260.94052800001</v>
      </c>
      <c r="AJ529" s="22">
        <f>IFERROR((COUNTIF($AI$17:$AI529,$AI529)-1)*0.0001+$AI529,"")</f>
        <v>646260.94052800001</v>
      </c>
      <c r="AK529" s="22" t="str">
        <f t="shared" ref="AK529:AK592" si="72">IF(AJ529&gt;$F$1,AJ529,"")</f>
        <v/>
      </c>
      <c r="AQ529" s="19"/>
      <c r="AR529" s="19"/>
      <c r="AT529" s="27"/>
      <c r="AU529" s="19"/>
    </row>
    <row r="530" spans="3:47">
      <c r="C530" s="7" t="str">
        <f t="shared" si="68"/>
        <v/>
      </c>
      <c r="AC530" s="19">
        <f t="shared" ref="AC530:AC593" si="73">IF(AH530&lt;&gt;"",1+AC529,"")</f>
        <v>514</v>
      </c>
      <c r="AD530" s="19" t="str">
        <f t="shared" si="69"/>
        <v/>
      </c>
      <c r="AE530" s="19" t="str">
        <f t="shared" si="70"/>
        <v/>
      </c>
      <c r="AG530" s="19" t="s">
        <v>558</v>
      </c>
      <c r="AH530" s="19" t="str">
        <f t="shared" si="71"/>
        <v>4043 JT Equity</v>
      </c>
      <c r="AI530" s="21">
        <f>IFERROR(IF($AG530&lt;&gt;"",_xll.BDP(AH530,"cur_mkt_cap")/1000000,""),"")</f>
        <v>203159.359956</v>
      </c>
      <c r="AJ530" s="22">
        <f>IFERROR((COUNTIF($AI$17:$AI530,$AI530)-1)*0.0001+$AI530,"")</f>
        <v>203159.359956</v>
      </c>
      <c r="AK530" s="22" t="str">
        <f t="shared" si="72"/>
        <v/>
      </c>
      <c r="AQ530" s="19"/>
      <c r="AR530" s="19"/>
      <c r="AT530" s="27"/>
      <c r="AU530" s="19"/>
    </row>
    <row r="531" spans="3:47">
      <c r="C531" s="7" t="str">
        <f t="shared" si="68"/>
        <v/>
      </c>
      <c r="AC531" s="19">
        <f t="shared" si="73"/>
        <v>515</v>
      </c>
      <c r="AD531" s="19" t="str">
        <f t="shared" si="69"/>
        <v/>
      </c>
      <c r="AE531" s="19" t="str">
        <f t="shared" si="70"/>
        <v/>
      </c>
      <c r="AG531" s="19" t="s">
        <v>559</v>
      </c>
      <c r="AH531" s="19" t="str">
        <f t="shared" si="71"/>
        <v>4044 JT Equity</v>
      </c>
      <c r="AI531" s="21">
        <f>IFERROR(IF($AG531&lt;&gt;"",_xll.BDP(AH531,"cur_mkt_cap")/1000000,""),"")</f>
        <v>117324.46635</v>
      </c>
      <c r="AJ531" s="22">
        <f>IFERROR((COUNTIF($AI$17:$AI531,$AI531)-1)*0.0001+$AI531,"")</f>
        <v>117324.46635</v>
      </c>
      <c r="AK531" s="22" t="str">
        <f t="shared" si="72"/>
        <v/>
      </c>
      <c r="AQ531" s="19"/>
      <c r="AR531" s="19"/>
      <c r="AT531" s="27"/>
      <c r="AU531" s="19"/>
    </row>
    <row r="532" spans="3:47">
      <c r="C532" s="7" t="str">
        <f t="shared" si="68"/>
        <v/>
      </c>
      <c r="AC532" s="19">
        <f t="shared" si="73"/>
        <v>516</v>
      </c>
      <c r="AD532" s="19" t="str">
        <f t="shared" si="69"/>
        <v/>
      </c>
      <c r="AE532" s="19" t="str">
        <f t="shared" si="70"/>
        <v/>
      </c>
      <c r="AG532" s="19" t="s">
        <v>560</v>
      </c>
      <c r="AH532" s="19" t="str">
        <f t="shared" si="71"/>
        <v>4045 JT Equity</v>
      </c>
      <c r="AI532" s="21">
        <f>IFERROR(IF($AG532&lt;&gt;"",_xll.BDP(AH532,"cur_mkt_cap")/1000000,""),"")</f>
        <v>168295.28122499996</v>
      </c>
      <c r="AJ532" s="22">
        <f>IFERROR((COUNTIF($AI$17:$AI532,$AI532)-1)*0.0001+$AI532,"")</f>
        <v>168295.28122499996</v>
      </c>
      <c r="AK532" s="22" t="str">
        <f t="shared" si="72"/>
        <v/>
      </c>
      <c r="AQ532" s="19"/>
      <c r="AR532" s="19"/>
      <c r="AT532" s="27"/>
      <c r="AU532" s="19"/>
    </row>
    <row r="533" spans="3:47">
      <c r="C533" s="7" t="str">
        <f t="shared" si="68"/>
        <v/>
      </c>
      <c r="AC533" s="19">
        <f t="shared" si="73"/>
        <v>517</v>
      </c>
      <c r="AD533" s="19" t="str">
        <f t="shared" si="69"/>
        <v/>
      </c>
      <c r="AE533" s="19" t="str">
        <f t="shared" si="70"/>
        <v/>
      </c>
      <c r="AG533" s="19" t="s">
        <v>561</v>
      </c>
      <c r="AH533" s="19" t="str">
        <f t="shared" si="71"/>
        <v>4046 JT Equity</v>
      </c>
      <c r="AI533" s="21">
        <f>IFERROR(IF($AG533&lt;&gt;"",_xll.BDP(AH533,"cur_mkt_cap")/1000000,""),"")</f>
        <v>55662.292157999997</v>
      </c>
      <c r="AJ533" s="22">
        <f>IFERROR((COUNTIF($AI$17:$AI533,$AI533)-1)*0.0001+$AI533,"")</f>
        <v>55662.292157999997</v>
      </c>
      <c r="AK533" s="22" t="str">
        <f t="shared" si="72"/>
        <v/>
      </c>
      <c r="AQ533" s="19"/>
      <c r="AR533" s="19"/>
      <c r="AT533" s="27"/>
      <c r="AU533" s="19"/>
    </row>
    <row r="534" spans="3:47">
      <c r="C534" s="7" t="str">
        <f t="shared" si="68"/>
        <v/>
      </c>
      <c r="AC534" s="19">
        <f t="shared" si="73"/>
        <v>518</v>
      </c>
      <c r="AD534" s="19" t="str">
        <f t="shared" si="69"/>
        <v/>
      </c>
      <c r="AE534" s="19" t="str">
        <f t="shared" si="70"/>
        <v/>
      </c>
      <c r="AG534" s="19" t="s">
        <v>562</v>
      </c>
      <c r="AH534" s="19" t="str">
        <f t="shared" si="71"/>
        <v>4047 JT Equity</v>
      </c>
      <c r="AI534" s="21">
        <f>IFERROR(IF($AG534&lt;&gt;"",_xll.BDP(AH534,"cur_mkt_cap")/1000000,""),"")</f>
        <v>68709.983699999997</v>
      </c>
      <c r="AJ534" s="22">
        <f>IFERROR((COUNTIF($AI$17:$AI534,$AI534)-1)*0.0001+$AI534,"")</f>
        <v>68709.983699999997</v>
      </c>
      <c r="AK534" s="22" t="str">
        <f t="shared" si="72"/>
        <v/>
      </c>
      <c r="AQ534" s="19"/>
      <c r="AR534" s="19"/>
      <c r="AT534" s="27"/>
      <c r="AU534" s="19"/>
    </row>
    <row r="535" spans="3:47">
      <c r="C535" s="7" t="str">
        <f t="shared" si="68"/>
        <v/>
      </c>
      <c r="AC535" s="19">
        <f t="shared" si="73"/>
        <v>519</v>
      </c>
      <c r="AD535" s="19" t="str">
        <f t="shared" si="69"/>
        <v/>
      </c>
      <c r="AE535" s="19" t="str">
        <f t="shared" si="70"/>
        <v/>
      </c>
      <c r="AG535" s="19" t="s">
        <v>563</v>
      </c>
      <c r="AH535" s="19" t="str">
        <f t="shared" si="71"/>
        <v>4061 JT Equity</v>
      </c>
      <c r="AI535" s="21">
        <f>IFERROR(IF($AG535&lt;&gt;"",_xll.BDP(AH535,"cur_mkt_cap")/1000000,""),"")</f>
        <v>284697.96793099999</v>
      </c>
      <c r="AJ535" s="22">
        <f>IFERROR((COUNTIF($AI$17:$AI535,$AI535)-1)*0.0001+$AI535,"")</f>
        <v>284697.96793099999</v>
      </c>
      <c r="AK535" s="22" t="str">
        <f t="shared" si="72"/>
        <v/>
      </c>
      <c r="AQ535" s="19"/>
      <c r="AR535" s="19"/>
      <c r="AT535" s="27"/>
      <c r="AU535" s="19"/>
    </row>
    <row r="536" spans="3:47">
      <c r="C536" s="7" t="str">
        <f t="shared" si="68"/>
        <v/>
      </c>
      <c r="AC536" s="19">
        <f t="shared" si="73"/>
        <v>520</v>
      </c>
      <c r="AD536" s="19" t="str">
        <f t="shared" si="69"/>
        <v/>
      </c>
      <c r="AE536" s="19" t="str">
        <f t="shared" si="70"/>
        <v/>
      </c>
      <c r="AG536" s="19" t="s">
        <v>564</v>
      </c>
      <c r="AH536" s="19" t="str">
        <f t="shared" si="71"/>
        <v>4062 JT Equity</v>
      </c>
      <c r="AI536" s="21">
        <f>IFERROR(IF($AG536&lt;&gt;"",_xll.BDP(AH536,"cur_mkt_cap")/1000000,""),"")</f>
        <v>271720.01445299998</v>
      </c>
      <c r="AJ536" s="22">
        <f>IFERROR((COUNTIF($AI$17:$AI536,$AI536)-1)*0.0001+$AI536,"")</f>
        <v>271720.01445299998</v>
      </c>
      <c r="AK536" s="22" t="str">
        <f t="shared" si="72"/>
        <v/>
      </c>
      <c r="AQ536" s="19"/>
      <c r="AR536" s="19"/>
      <c r="AT536" s="27"/>
      <c r="AU536" s="19"/>
    </row>
    <row r="537" spans="3:47">
      <c r="C537" s="7" t="str">
        <f t="shared" si="68"/>
        <v/>
      </c>
      <c r="AC537" s="19">
        <f t="shared" si="73"/>
        <v>521</v>
      </c>
      <c r="AD537" s="19">
        <f t="shared" si="69"/>
        <v>3</v>
      </c>
      <c r="AE537" s="19" t="str">
        <f t="shared" si="70"/>
        <v/>
      </c>
      <c r="AG537" s="19" t="s">
        <v>565</v>
      </c>
      <c r="AH537" s="19" t="str">
        <f t="shared" si="71"/>
        <v>4063 JT Equity</v>
      </c>
      <c r="AI537" s="21">
        <f>IFERROR(IF($AG537&lt;&gt;"",_xll.BDP(AH537,"cur_mkt_cap")/1000000,""),"")</f>
        <v>4274831.5138490004</v>
      </c>
      <c r="AJ537" s="22">
        <f>IFERROR((COUNTIF($AI$17:$AI537,$AI537)-1)*0.0001+$AI537,"")</f>
        <v>4274831.5138490004</v>
      </c>
      <c r="AK537" s="22">
        <f t="shared" si="72"/>
        <v>4274831.5138490004</v>
      </c>
      <c r="AQ537" s="19"/>
      <c r="AR537" s="19"/>
      <c r="AT537" s="27"/>
      <c r="AU537" s="19"/>
    </row>
    <row r="538" spans="3:47">
      <c r="C538" s="7" t="str">
        <f t="shared" si="68"/>
        <v/>
      </c>
      <c r="AC538" s="19">
        <f t="shared" si="73"/>
        <v>522</v>
      </c>
      <c r="AD538" s="19" t="str">
        <f t="shared" si="69"/>
        <v/>
      </c>
      <c r="AE538" s="19" t="str">
        <f t="shared" si="70"/>
        <v/>
      </c>
      <c r="AG538" s="19" t="s">
        <v>566</v>
      </c>
      <c r="AH538" s="19" t="str">
        <f t="shared" si="71"/>
        <v>4064 JT Equity</v>
      </c>
      <c r="AI538" s="21">
        <f>IFERROR(IF($AG538&lt;&gt;"",_xll.BDP(AH538,"cur_mkt_cap")/1000000,""),"")</f>
        <v>13192.387978000001</v>
      </c>
      <c r="AJ538" s="22">
        <f>IFERROR((COUNTIF($AI$17:$AI538,$AI538)-1)*0.0001+$AI538,"")</f>
        <v>13192.387978000001</v>
      </c>
      <c r="AK538" s="22" t="str">
        <f t="shared" si="72"/>
        <v/>
      </c>
      <c r="AQ538" s="19"/>
      <c r="AR538" s="19"/>
      <c r="AT538" s="27"/>
      <c r="AU538" s="19"/>
    </row>
    <row r="539" spans="3:47">
      <c r="C539" s="7" t="str">
        <f t="shared" si="68"/>
        <v/>
      </c>
      <c r="AC539" s="19">
        <f t="shared" si="73"/>
        <v>523</v>
      </c>
      <c r="AD539" s="19" t="str">
        <f t="shared" si="69"/>
        <v/>
      </c>
      <c r="AE539" s="19" t="str">
        <f t="shared" si="70"/>
        <v/>
      </c>
      <c r="AG539" s="19" t="s">
        <v>567</v>
      </c>
      <c r="AH539" s="19" t="str">
        <f t="shared" si="71"/>
        <v>4078 JT Equity</v>
      </c>
      <c r="AI539" s="21">
        <f>IFERROR(IF($AG539&lt;&gt;"",_xll.BDP(AH539,"cur_mkt_cap")/1000000,""),"")</f>
        <v>43340.037866999999</v>
      </c>
      <c r="AJ539" s="22">
        <f>IFERROR((COUNTIF($AI$17:$AI539,$AI539)-1)*0.0001+$AI539,"")</f>
        <v>43340.037866999999</v>
      </c>
      <c r="AK539" s="22" t="str">
        <f t="shared" si="72"/>
        <v/>
      </c>
      <c r="AQ539" s="19"/>
      <c r="AR539" s="19"/>
      <c r="AT539" s="27"/>
      <c r="AU539" s="19"/>
    </row>
    <row r="540" spans="3:47">
      <c r="C540" s="7" t="str">
        <f t="shared" si="68"/>
        <v/>
      </c>
      <c r="AC540" s="19">
        <f t="shared" si="73"/>
        <v>524</v>
      </c>
      <c r="AD540" s="19" t="str">
        <f t="shared" si="69"/>
        <v/>
      </c>
      <c r="AE540" s="19" t="str">
        <f t="shared" si="70"/>
        <v/>
      </c>
      <c r="AG540" s="19" t="s">
        <v>568</v>
      </c>
      <c r="AH540" s="19" t="str">
        <f t="shared" si="71"/>
        <v>4088 JT Equity</v>
      </c>
      <c r="AI540" s="21">
        <f>IFERROR(IF($AG540&lt;&gt;"",_xll.BDP(AH540,"cur_mkt_cap")/1000000,""),"")</f>
        <v>433773.13943100005</v>
      </c>
      <c r="AJ540" s="22">
        <f>IFERROR((COUNTIF($AI$17:$AI540,$AI540)-1)*0.0001+$AI540,"")</f>
        <v>433773.13943100005</v>
      </c>
      <c r="AK540" s="22" t="str">
        <f t="shared" si="72"/>
        <v/>
      </c>
      <c r="AQ540" s="19"/>
      <c r="AR540" s="19"/>
      <c r="AT540" s="27"/>
      <c r="AU540" s="19"/>
    </row>
    <row r="541" spans="3:47">
      <c r="C541" s="7" t="str">
        <f t="shared" si="68"/>
        <v/>
      </c>
      <c r="AC541" s="19">
        <f t="shared" si="73"/>
        <v>525</v>
      </c>
      <c r="AD541" s="19" t="str">
        <f t="shared" si="69"/>
        <v/>
      </c>
      <c r="AE541" s="19" t="str">
        <f t="shared" si="70"/>
        <v/>
      </c>
      <c r="AG541" s="19" t="s">
        <v>569</v>
      </c>
      <c r="AH541" s="19" t="str">
        <f t="shared" si="71"/>
        <v>4091 JT Equity</v>
      </c>
      <c r="AI541" s="21">
        <f>IFERROR(IF($AG541&lt;&gt;"",_xll.BDP(AH541,"cur_mkt_cap")/1000000,""),"")</f>
        <v>621055.12825800001</v>
      </c>
      <c r="AJ541" s="22">
        <f>IFERROR((COUNTIF($AI$17:$AI541,$AI541)-1)*0.0001+$AI541,"")</f>
        <v>621055.12825800001</v>
      </c>
      <c r="AK541" s="22" t="str">
        <f t="shared" si="72"/>
        <v/>
      </c>
      <c r="AQ541" s="19"/>
      <c r="AR541" s="19"/>
      <c r="AT541" s="27"/>
      <c r="AU541" s="19"/>
    </row>
    <row r="542" spans="3:47">
      <c r="C542" s="7" t="str">
        <f t="shared" si="68"/>
        <v/>
      </c>
      <c r="AC542" s="19">
        <f t="shared" si="73"/>
        <v>526</v>
      </c>
      <c r="AD542" s="19" t="str">
        <f t="shared" si="69"/>
        <v/>
      </c>
      <c r="AE542" s="19" t="str">
        <f t="shared" si="70"/>
        <v/>
      </c>
      <c r="AG542" s="19" t="s">
        <v>570</v>
      </c>
      <c r="AH542" s="19" t="str">
        <f t="shared" si="71"/>
        <v>4092 JT Equity</v>
      </c>
      <c r="AI542" s="21">
        <f>IFERROR(IF($AG542&lt;&gt;"",_xll.BDP(AH542,"cur_mkt_cap")/1000000,""),"")</f>
        <v>21503.888955000002</v>
      </c>
      <c r="AJ542" s="22">
        <f>IFERROR((COUNTIF($AI$17:$AI542,$AI542)-1)*0.0001+$AI542,"")</f>
        <v>21503.888955000002</v>
      </c>
      <c r="AK542" s="22" t="str">
        <f t="shared" si="72"/>
        <v/>
      </c>
      <c r="AQ542" s="19"/>
      <c r="AR542" s="19"/>
      <c r="AT542" s="27"/>
      <c r="AU542" s="19"/>
    </row>
    <row r="543" spans="3:47">
      <c r="C543" s="7" t="str">
        <f t="shared" si="68"/>
        <v/>
      </c>
      <c r="AC543" s="19">
        <f t="shared" si="73"/>
        <v>527</v>
      </c>
      <c r="AD543" s="19" t="str">
        <f t="shared" si="69"/>
        <v/>
      </c>
      <c r="AE543" s="19" t="str">
        <f t="shared" si="70"/>
        <v/>
      </c>
      <c r="AG543" s="19" t="s">
        <v>571</v>
      </c>
      <c r="AH543" s="19" t="str">
        <f t="shared" si="71"/>
        <v>4095 JT Equity</v>
      </c>
      <c r="AI543" s="21">
        <f>IFERROR(IF($AG543&lt;&gt;"",_xll.BDP(AH543,"cur_mkt_cap")/1000000,""),"")</f>
        <v>186176.75169599999</v>
      </c>
      <c r="AJ543" s="22">
        <f>IFERROR((COUNTIF($AI$17:$AI543,$AI543)-1)*0.0001+$AI543,"")</f>
        <v>186176.75169599999</v>
      </c>
      <c r="AK543" s="22" t="str">
        <f t="shared" si="72"/>
        <v/>
      </c>
      <c r="AQ543" s="19"/>
      <c r="AR543" s="19"/>
      <c r="AT543" s="27"/>
      <c r="AU543" s="19"/>
    </row>
    <row r="544" spans="3:47">
      <c r="C544" s="7" t="str">
        <f t="shared" si="68"/>
        <v/>
      </c>
      <c r="AC544" s="19">
        <f t="shared" si="73"/>
        <v>528</v>
      </c>
      <c r="AD544" s="19" t="str">
        <f t="shared" si="69"/>
        <v/>
      </c>
      <c r="AE544" s="19" t="str">
        <f t="shared" si="70"/>
        <v/>
      </c>
      <c r="AG544" s="19" t="s">
        <v>572</v>
      </c>
      <c r="AH544" s="19" t="str">
        <f t="shared" si="71"/>
        <v>4097 JT Equity</v>
      </c>
      <c r="AI544" s="21">
        <f>IFERROR(IF($AG544&lt;&gt;"",_xll.BDP(AH544,"cur_mkt_cap")/1000000,""),"")</f>
        <v>42461.229864000001</v>
      </c>
      <c r="AJ544" s="22">
        <f>IFERROR((COUNTIF($AI$17:$AI544,$AI544)-1)*0.0001+$AI544,"")</f>
        <v>42461.229864000001</v>
      </c>
      <c r="AK544" s="22" t="str">
        <f t="shared" si="72"/>
        <v/>
      </c>
      <c r="AQ544" s="19"/>
      <c r="AR544" s="19"/>
      <c r="AT544" s="27"/>
      <c r="AU544" s="19"/>
    </row>
    <row r="545" spans="3:47">
      <c r="C545" s="7" t="str">
        <f t="shared" si="68"/>
        <v/>
      </c>
      <c r="AC545" s="19">
        <f t="shared" si="73"/>
        <v>529</v>
      </c>
      <c r="AD545" s="19" t="str">
        <f t="shared" si="69"/>
        <v/>
      </c>
      <c r="AE545" s="19" t="str">
        <f t="shared" si="70"/>
        <v/>
      </c>
      <c r="AG545" s="19" t="s">
        <v>573</v>
      </c>
      <c r="AH545" s="19" t="str">
        <f t="shared" si="71"/>
        <v>4098 JT Equity</v>
      </c>
      <c r="AI545" s="21">
        <f>IFERROR(IF($AG545&lt;&gt;"",_xll.BDP(AH545,"cur_mkt_cap")/1000000,""),"")</f>
        <v>5813.0430720000004</v>
      </c>
      <c r="AJ545" s="22">
        <f>IFERROR((COUNTIF($AI$17:$AI545,$AI545)-1)*0.0001+$AI545,"")</f>
        <v>5813.0430720000004</v>
      </c>
      <c r="AK545" s="22" t="str">
        <f t="shared" si="72"/>
        <v/>
      </c>
      <c r="AQ545" s="19"/>
      <c r="AR545" s="19"/>
      <c r="AT545" s="27"/>
      <c r="AU545" s="19"/>
    </row>
    <row r="546" spans="3:47">
      <c r="C546" s="7" t="str">
        <f t="shared" si="68"/>
        <v/>
      </c>
      <c r="AC546" s="19">
        <f t="shared" si="73"/>
        <v>530</v>
      </c>
      <c r="AD546" s="19" t="str">
        <f t="shared" si="69"/>
        <v/>
      </c>
      <c r="AE546" s="19" t="str">
        <f t="shared" si="70"/>
        <v/>
      </c>
      <c r="AG546" s="19" t="s">
        <v>574</v>
      </c>
      <c r="AH546" s="19" t="str">
        <f t="shared" si="71"/>
        <v>4099 JT Equity</v>
      </c>
      <c r="AI546" s="21">
        <f>IFERROR(IF($AG546&lt;&gt;"",_xll.BDP(AH546,"cur_mkt_cap")/1000000,""),"")</f>
        <v>69794.506591999991</v>
      </c>
      <c r="AJ546" s="22">
        <f>IFERROR((COUNTIF($AI$17:$AI546,$AI546)-1)*0.0001+$AI546,"")</f>
        <v>69794.506591999991</v>
      </c>
      <c r="AK546" s="22" t="str">
        <f t="shared" si="72"/>
        <v/>
      </c>
      <c r="AQ546" s="19"/>
      <c r="AR546" s="19"/>
      <c r="AT546" s="27"/>
      <c r="AU546" s="19"/>
    </row>
    <row r="547" spans="3:47">
      <c r="C547" s="7" t="str">
        <f t="shared" si="68"/>
        <v/>
      </c>
      <c r="AC547" s="19">
        <f t="shared" si="73"/>
        <v>531</v>
      </c>
      <c r="AD547" s="19" t="str">
        <f t="shared" si="69"/>
        <v/>
      </c>
      <c r="AE547" s="19" t="str">
        <f t="shared" si="70"/>
        <v/>
      </c>
      <c r="AG547" s="19" t="s">
        <v>575</v>
      </c>
      <c r="AH547" s="19" t="str">
        <f t="shared" si="71"/>
        <v>4100 JT Equity</v>
      </c>
      <c r="AI547" s="21">
        <f>IFERROR(IF($AG547&lt;&gt;"",_xll.BDP(AH547,"cur_mkt_cap")/1000000,""),"")</f>
        <v>17382.697770000002</v>
      </c>
      <c r="AJ547" s="22">
        <f>IFERROR((COUNTIF($AI$17:$AI547,$AI547)-1)*0.0001+$AI547,"")</f>
        <v>17382.697770000002</v>
      </c>
      <c r="AK547" s="22" t="str">
        <f t="shared" si="72"/>
        <v/>
      </c>
      <c r="AQ547" s="19"/>
      <c r="AR547" s="19"/>
      <c r="AT547" s="27"/>
      <c r="AU547" s="19"/>
    </row>
    <row r="548" spans="3:47">
      <c r="C548" s="7" t="str">
        <f t="shared" si="68"/>
        <v/>
      </c>
      <c r="AC548" s="19">
        <f t="shared" si="73"/>
        <v>532</v>
      </c>
      <c r="AD548" s="19" t="str">
        <f t="shared" si="69"/>
        <v/>
      </c>
      <c r="AE548" s="19" t="str">
        <f t="shared" si="70"/>
        <v/>
      </c>
      <c r="AG548" s="19" t="s">
        <v>576</v>
      </c>
      <c r="AH548" s="19" t="str">
        <f t="shared" si="71"/>
        <v>4109 JT Equity</v>
      </c>
      <c r="AI548" s="21">
        <f>IFERROR(IF($AG548&lt;&gt;"",_xll.BDP(AH548,"cur_mkt_cap")/1000000,""),"")</f>
        <v>44367.544320000001</v>
      </c>
      <c r="AJ548" s="22">
        <f>IFERROR((COUNTIF($AI$17:$AI548,$AI548)-1)*0.0001+$AI548,"")</f>
        <v>44367.544320000001</v>
      </c>
      <c r="AK548" s="22" t="str">
        <f t="shared" si="72"/>
        <v/>
      </c>
      <c r="AQ548" s="19"/>
      <c r="AR548" s="19"/>
      <c r="AT548" s="27"/>
      <c r="AU548" s="19"/>
    </row>
    <row r="549" spans="3:47">
      <c r="C549" s="7" t="str">
        <f t="shared" si="68"/>
        <v/>
      </c>
      <c r="AC549" s="19">
        <f t="shared" si="73"/>
        <v>533</v>
      </c>
      <c r="AD549" s="19" t="str">
        <f t="shared" si="69"/>
        <v/>
      </c>
      <c r="AE549" s="19" t="str">
        <f t="shared" si="70"/>
        <v/>
      </c>
      <c r="AG549" s="19" t="s">
        <v>577</v>
      </c>
      <c r="AH549" s="19" t="str">
        <f t="shared" si="71"/>
        <v>4112 JT Equity</v>
      </c>
      <c r="AI549" s="21">
        <f>IFERROR(IF($AG549&lt;&gt;"",_xll.BDP(AH549,"cur_mkt_cap")/1000000,""),"")</f>
        <v>30373.550860000003</v>
      </c>
      <c r="AJ549" s="22">
        <f>IFERROR((COUNTIF($AI$17:$AI549,$AI549)-1)*0.0001+$AI549,"")</f>
        <v>30373.550860000003</v>
      </c>
      <c r="AK549" s="22" t="str">
        <f t="shared" si="72"/>
        <v/>
      </c>
      <c r="AQ549" s="19"/>
      <c r="AR549" s="19"/>
      <c r="AT549" s="27"/>
      <c r="AU549" s="19"/>
    </row>
    <row r="550" spans="3:47">
      <c r="C550" s="7" t="str">
        <f t="shared" si="68"/>
        <v/>
      </c>
      <c r="AC550" s="19">
        <f t="shared" si="73"/>
        <v>534</v>
      </c>
      <c r="AD550" s="19" t="str">
        <f t="shared" si="69"/>
        <v/>
      </c>
      <c r="AE550" s="19" t="str">
        <f t="shared" si="70"/>
        <v/>
      </c>
      <c r="AG550" s="19" t="s">
        <v>578</v>
      </c>
      <c r="AH550" s="19" t="str">
        <f t="shared" si="71"/>
        <v>4114 JT Equity</v>
      </c>
      <c r="AI550" s="21">
        <f>IFERROR(IF($AG550&lt;&gt;"",_xll.BDP(AH550,"cur_mkt_cap")/1000000,""),"")</f>
        <v>303144</v>
      </c>
      <c r="AJ550" s="22">
        <f>IFERROR((COUNTIF($AI$17:$AI550,$AI550)-1)*0.0001+$AI550,"")</f>
        <v>303144</v>
      </c>
      <c r="AK550" s="22" t="str">
        <f t="shared" si="72"/>
        <v/>
      </c>
      <c r="AQ550" s="19"/>
      <c r="AR550" s="19"/>
      <c r="AT550" s="27"/>
      <c r="AU550" s="19"/>
    </row>
    <row r="551" spans="3:47">
      <c r="C551" s="7" t="str">
        <f t="shared" si="68"/>
        <v/>
      </c>
      <c r="AC551" s="19">
        <f t="shared" si="73"/>
        <v>535</v>
      </c>
      <c r="AD551" s="19" t="str">
        <f t="shared" si="69"/>
        <v/>
      </c>
      <c r="AE551" s="19" t="str">
        <f t="shared" si="70"/>
        <v/>
      </c>
      <c r="AG551" s="19" t="s">
        <v>579</v>
      </c>
      <c r="AH551" s="19" t="str">
        <f t="shared" si="71"/>
        <v>4116 JT Equity</v>
      </c>
      <c r="AI551" s="21">
        <f>IFERROR(IF($AG551&lt;&gt;"",_xll.BDP(AH551,"cur_mkt_cap")/1000000,""),"")</f>
        <v>68310.116636000006</v>
      </c>
      <c r="AJ551" s="22">
        <f>IFERROR((COUNTIF($AI$17:$AI551,$AI551)-1)*0.0001+$AI551,"")</f>
        <v>68310.116636000006</v>
      </c>
      <c r="AK551" s="22" t="str">
        <f t="shared" si="72"/>
        <v/>
      </c>
      <c r="AQ551" s="19"/>
      <c r="AR551" s="19"/>
      <c r="AT551" s="27"/>
      <c r="AU551" s="19"/>
    </row>
    <row r="552" spans="3:47">
      <c r="C552" s="7" t="str">
        <f t="shared" si="68"/>
        <v/>
      </c>
      <c r="AC552" s="19">
        <f t="shared" si="73"/>
        <v>536</v>
      </c>
      <c r="AD552" s="19" t="str">
        <f t="shared" si="69"/>
        <v/>
      </c>
      <c r="AE552" s="19" t="str">
        <f t="shared" si="70"/>
        <v/>
      </c>
      <c r="AG552" s="19" t="s">
        <v>580</v>
      </c>
      <c r="AH552" s="19" t="str">
        <f t="shared" si="71"/>
        <v>4118 JT Equity</v>
      </c>
      <c r="AI552" s="21">
        <f>IFERROR(IF($AG552&lt;&gt;"",_xll.BDP(AH552,"cur_mkt_cap")/1000000,""),"")</f>
        <v>315700</v>
      </c>
      <c r="AJ552" s="22">
        <f>IFERROR((COUNTIF($AI$17:$AI552,$AI552)-1)*0.0001+$AI552,"")</f>
        <v>315700</v>
      </c>
      <c r="AK552" s="22" t="str">
        <f t="shared" si="72"/>
        <v/>
      </c>
      <c r="AQ552" s="19"/>
      <c r="AR552" s="19"/>
      <c r="AT552" s="27"/>
      <c r="AU552" s="19"/>
    </row>
    <row r="553" spans="3:47">
      <c r="C553" s="7" t="str">
        <f t="shared" si="68"/>
        <v/>
      </c>
      <c r="AC553" s="19">
        <f t="shared" si="73"/>
        <v>537</v>
      </c>
      <c r="AD553" s="19" t="str">
        <f t="shared" si="69"/>
        <v/>
      </c>
      <c r="AE553" s="19" t="str">
        <f t="shared" si="70"/>
        <v/>
      </c>
      <c r="AG553" s="19" t="s">
        <v>581</v>
      </c>
      <c r="AH553" s="19" t="str">
        <f t="shared" si="71"/>
        <v>4151 JT Equity</v>
      </c>
      <c r="AI553" s="21">
        <f>IFERROR(IF($AG553&lt;&gt;"",_xll.BDP(AH553,"cur_mkt_cap")/1000000,""),"")</f>
        <v>946009.51375500008</v>
      </c>
      <c r="AJ553" s="22">
        <f>IFERROR((COUNTIF($AI$17:$AI553,$AI553)-1)*0.0001+$AI553,"")</f>
        <v>946009.51375500008</v>
      </c>
      <c r="AK553" s="22" t="str">
        <f t="shared" si="72"/>
        <v/>
      </c>
      <c r="AQ553" s="19"/>
      <c r="AR553" s="19"/>
      <c r="AT553" s="27"/>
      <c r="AU553" s="19"/>
    </row>
    <row r="554" spans="3:47">
      <c r="C554" s="7" t="str">
        <f t="shared" si="68"/>
        <v/>
      </c>
      <c r="AC554" s="19">
        <f t="shared" si="73"/>
        <v>538</v>
      </c>
      <c r="AD554" s="19" t="str">
        <f t="shared" si="69"/>
        <v/>
      </c>
      <c r="AE554" s="19" t="str">
        <f t="shared" si="70"/>
        <v/>
      </c>
      <c r="AG554" s="19" t="s">
        <v>582</v>
      </c>
      <c r="AH554" s="19" t="str">
        <f t="shared" si="71"/>
        <v>4182 JT Equity</v>
      </c>
      <c r="AI554" s="21">
        <f>IFERROR(IF($AG554&lt;&gt;"",_xll.BDP(AH554,"cur_mkt_cap")/1000000,""),"")</f>
        <v>571229.72723700001</v>
      </c>
      <c r="AJ554" s="22">
        <f>IFERROR((COUNTIF($AI$17:$AI554,$AI554)-1)*0.0001+$AI554,"")</f>
        <v>571229.72723700001</v>
      </c>
      <c r="AK554" s="22" t="str">
        <f t="shared" si="72"/>
        <v/>
      </c>
      <c r="AQ554" s="19"/>
      <c r="AR554" s="19"/>
      <c r="AT554" s="27"/>
      <c r="AU554" s="19"/>
    </row>
    <row r="555" spans="3:47">
      <c r="C555" s="7" t="str">
        <f t="shared" si="68"/>
        <v/>
      </c>
      <c r="AC555" s="19">
        <f t="shared" si="73"/>
        <v>539</v>
      </c>
      <c r="AD555" s="19" t="str">
        <f t="shared" si="69"/>
        <v/>
      </c>
      <c r="AE555" s="19" t="str">
        <f t="shared" si="70"/>
        <v/>
      </c>
      <c r="AG555" s="19" t="s">
        <v>583</v>
      </c>
      <c r="AH555" s="19" t="str">
        <f t="shared" si="71"/>
        <v>4183 JT Equity</v>
      </c>
      <c r="AI555" s="21">
        <f>IFERROR(IF($AG555&lt;&gt;"",_xll.BDP(AH555,"cur_mkt_cap")/1000000,""),"")</f>
        <v>559044.98157199996</v>
      </c>
      <c r="AJ555" s="22">
        <f>IFERROR((COUNTIF($AI$17:$AI555,$AI555)-1)*0.0001+$AI555,"")</f>
        <v>559044.98157199996</v>
      </c>
      <c r="AK555" s="22" t="str">
        <f t="shared" si="72"/>
        <v/>
      </c>
      <c r="AQ555" s="19"/>
      <c r="AR555" s="19"/>
      <c r="AT555" s="27"/>
      <c r="AU555" s="19"/>
    </row>
    <row r="556" spans="3:47">
      <c r="C556" s="7" t="str">
        <f t="shared" si="68"/>
        <v/>
      </c>
      <c r="AC556" s="19">
        <f t="shared" si="73"/>
        <v>540</v>
      </c>
      <c r="AD556" s="19" t="str">
        <f t="shared" si="69"/>
        <v/>
      </c>
      <c r="AE556" s="19" t="str">
        <f t="shared" si="70"/>
        <v/>
      </c>
      <c r="AG556" s="19" t="s">
        <v>584</v>
      </c>
      <c r="AH556" s="19" t="str">
        <f t="shared" si="71"/>
        <v>4185 JT Equity</v>
      </c>
      <c r="AI556" s="21">
        <f>IFERROR(IF($AG556&lt;&gt;"",_xll.BDP(AH556,"cur_mkt_cap")/1000000,""),"")</f>
        <v>471365.42632500001</v>
      </c>
      <c r="AJ556" s="22">
        <f>IFERROR((COUNTIF($AI$17:$AI556,$AI556)-1)*0.0001+$AI556,"")</f>
        <v>471365.42632500001</v>
      </c>
      <c r="AK556" s="22" t="str">
        <f t="shared" si="72"/>
        <v/>
      </c>
      <c r="AQ556" s="19"/>
      <c r="AR556" s="19"/>
      <c r="AT556" s="27"/>
      <c r="AU556" s="19"/>
    </row>
    <row r="557" spans="3:47">
      <c r="C557" s="7" t="str">
        <f t="shared" si="68"/>
        <v/>
      </c>
      <c r="AC557" s="19">
        <f t="shared" si="73"/>
        <v>541</v>
      </c>
      <c r="AD557" s="19" t="str">
        <f t="shared" si="69"/>
        <v/>
      </c>
      <c r="AE557" s="19" t="str">
        <f t="shared" si="70"/>
        <v/>
      </c>
      <c r="AG557" s="19" t="s">
        <v>585</v>
      </c>
      <c r="AH557" s="19" t="str">
        <f t="shared" si="71"/>
        <v>4186 JT Equity</v>
      </c>
      <c r="AI557" s="21">
        <f>IFERROR(IF($AG557&lt;&gt;"",_xll.BDP(AH557,"cur_mkt_cap")/1000000,""),"")</f>
        <v>171154.5</v>
      </c>
      <c r="AJ557" s="22">
        <f>IFERROR((COUNTIF($AI$17:$AI557,$AI557)-1)*0.0001+$AI557,"")</f>
        <v>171154.5</v>
      </c>
      <c r="AK557" s="22" t="str">
        <f t="shared" si="72"/>
        <v/>
      </c>
      <c r="AQ557" s="19"/>
      <c r="AR557" s="19"/>
      <c r="AT557" s="27"/>
      <c r="AU557" s="19"/>
    </row>
    <row r="558" spans="3:47">
      <c r="C558" s="7" t="str">
        <f t="shared" si="68"/>
        <v/>
      </c>
      <c r="AC558" s="19">
        <f t="shared" si="73"/>
        <v>542</v>
      </c>
      <c r="AD558" s="19" t="str">
        <f t="shared" si="69"/>
        <v/>
      </c>
      <c r="AE558" s="19" t="str">
        <f t="shared" si="70"/>
        <v/>
      </c>
      <c r="AG558" s="19" t="s">
        <v>586</v>
      </c>
      <c r="AH558" s="19" t="str">
        <f t="shared" si="71"/>
        <v>4187 JT Equity</v>
      </c>
      <c r="AI558" s="21">
        <f>IFERROR(IF($AG558&lt;&gt;"",_xll.BDP(AH558,"cur_mkt_cap")/1000000,""),"")</f>
        <v>21222.305985999999</v>
      </c>
      <c r="AJ558" s="22">
        <f>IFERROR((COUNTIF($AI$17:$AI558,$AI558)-1)*0.0001+$AI558,"")</f>
        <v>21222.305985999999</v>
      </c>
      <c r="AK558" s="22" t="str">
        <f t="shared" si="72"/>
        <v/>
      </c>
      <c r="AQ558" s="19"/>
      <c r="AR558" s="19"/>
      <c r="AT558" s="27"/>
      <c r="AU558" s="19"/>
    </row>
    <row r="559" spans="3:47">
      <c r="C559" s="7" t="str">
        <f t="shared" si="68"/>
        <v/>
      </c>
      <c r="AC559" s="19">
        <f t="shared" si="73"/>
        <v>543</v>
      </c>
      <c r="AD559" s="19">
        <f t="shared" si="69"/>
        <v>40</v>
      </c>
      <c r="AE559" s="19" t="str">
        <f t="shared" si="70"/>
        <v/>
      </c>
      <c r="AG559" s="19" t="s">
        <v>587</v>
      </c>
      <c r="AH559" s="19" t="str">
        <f t="shared" si="71"/>
        <v>4188 JT Equity</v>
      </c>
      <c r="AI559" s="21">
        <f>IFERROR(IF($AG559&lt;&gt;"",_xll.BDP(AH559,"cur_mkt_cap")/1000000,""),"")</f>
        <v>1289081.3619705997</v>
      </c>
      <c r="AJ559" s="22">
        <f>IFERROR((COUNTIF($AI$17:$AI559,$AI559)-1)*0.0001+$AI559,"")</f>
        <v>1289081.3619705997</v>
      </c>
      <c r="AK559" s="22">
        <f t="shared" si="72"/>
        <v>1289081.3619705997</v>
      </c>
      <c r="AQ559" s="19"/>
      <c r="AR559" s="19"/>
      <c r="AT559" s="27"/>
      <c r="AU559" s="19"/>
    </row>
    <row r="560" spans="3:47">
      <c r="C560" s="7" t="str">
        <f t="shared" si="68"/>
        <v/>
      </c>
      <c r="AC560" s="19">
        <f t="shared" si="73"/>
        <v>544</v>
      </c>
      <c r="AD560" s="19" t="str">
        <f t="shared" si="69"/>
        <v/>
      </c>
      <c r="AE560" s="19" t="str">
        <f t="shared" si="70"/>
        <v/>
      </c>
      <c r="AG560" s="19" t="s">
        <v>588</v>
      </c>
      <c r="AH560" s="19" t="str">
        <f t="shared" si="71"/>
        <v>4189 JT Equity</v>
      </c>
      <c r="AI560" s="21">
        <f>IFERROR(IF($AG560&lt;&gt;"",_xll.BDP(AH560,"cur_mkt_cap")/1000000,""),"")</f>
        <v>49868.935799999999</v>
      </c>
      <c r="AJ560" s="22">
        <f>IFERROR((COUNTIF($AI$17:$AI560,$AI560)-1)*0.0001+$AI560,"")</f>
        <v>49868.935799999999</v>
      </c>
      <c r="AK560" s="22" t="str">
        <f t="shared" si="72"/>
        <v/>
      </c>
      <c r="AQ560" s="19"/>
      <c r="AR560" s="19"/>
      <c r="AT560" s="27"/>
      <c r="AU560" s="19"/>
    </row>
    <row r="561" spans="3:47">
      <c r="C561" s="7" t="str">
        <f t="shared" si="68"/>
        <v/>
      </c>
      <c r="AC561" s="19">
        <f t="shared" si="73"/>
        <v>545</v>
      </c>
      <c r="AD561" s="19" t="str">
        <f t="shared" si="69"/>
        <v/>
      </c>
      <c r="AE561" s="19" t="str">
        <f t="shared" si="70"/>
        <v/>
      </c>
      <c r="AG561" s="19" t="s">
        <v>589</v>
      </c>
      <c r="AH561" s="19" t="str">
        <f t="shared" si="71"/>
        <v>4202 JT Equity</v>
      </c>
      <c r="AI561" s="21">
        <f>IFERROR(IF($AG561&lt;&gt;"",_xll.BDP(AH561,"cur_mkt_cap")/1000000,""),"")</f>
        <v>483970.72920599999</v>
      </c>
      <c r="AJ561" s="22">
        <f>IFERROR((COUNTIF($AI$17:$AI561,$AI561)-1)*0.0001+$AI561,"")</f>
        <v>483970.72920599999</v>
      </c>
      <c r="AK561" s="22" t="str">
        <f t="shared" si="72"/>
        <v/>
      </c>
      <c r="AQ561" s="19"/>
      <c r="AR561" s="19"/>
      <c r="AT561" s="27"/>
      <c r="AU561" s="19"/>
    </row>
    <row r="562" spans="3:47">
      <c r="C562" s="7" t="str">
        <f t="shared" si="68"/>
        <v/>
      </c>
      <c r="AC562" s="19">
        <f t="shared" si="73"/>
        <v>546</v>
      </c>
      <c r="AD562" s="19" t="str">
        <f t="shared" si="69"/>
        <v/>
      </c>
      <c r="AE562" s="19" t="str">
        <f t="shared" si="70"/>
        <v/>
      </c>
      <c r="AG562" s="19" t="s">
        <v>590</v>
      </c>
      <c r="AH562" s="19" t="str">
        <f t="shared" si="71"/>
        <v>4203 JT Equity</v>
      </c>
      <c r="AI562" s="21">
        <f>IFERROR(IF($AG562&lt;&gt;"",_xll.BDP(AH562,"cur_mkt_cap")/1000000,""),"")</f>
        <v>165632.199192</v>
      </c>
      <c r="AJ562" s="22">
        <f>IFERROR((COUNTIF($AI$17:$AI562,$AI562)-1)*0.0001+$AI562,"")</f>
        <v>165632.199192</v>
      </c>
      <c r="AK562" s="22" t="str">
        <f t="shared" si="72"/>
        <v/>
      </c>
      <c r="AQ562" s="19"/>
      <c r="AR562" s="19"/>
      <c r="AT562" s="27"/>
      <c r="AU562" s="19"/>
    </row>
    <row r="563" spans="3:47">
      <c r="C563" s="7" t="str">
        <f t="shared" si="68"/>
        <v/>
      </c>
      <c r="AC563" s="19">
        <f t="shared" si="73"/>
        <v>547</v>
      </c>
      <c r="AD563" s="19" t="str">
        <f t="shared" si="69"/>
        <v/>
      </c>
      <c r="AE563" s="19" t="str">
        <f t="shared" si="70"/>
        <v/>
      </c>
      <c r="AG563" s="19" t="s">
        <v>591</v>
      </c>
      <c r="AH563" s="19" t="str">
        <f t="shared" si="71"/>
        <v>4204 JT Equity</v>
      </c>
      <c r="AI563" s="21">
        <f>IFERROR(IF($AG563&lt;&gt;"",_xll.BDP(AH563,"cur_mkt_cap")/1000000,""),"")</f>
        <v>960774.7103700001</v>
      </c>
      <c r="AJ563" s="22">
        <f>IFERROR((COUNTIF($AI$17:$AI563,$AI563)-1)*0.0001+$AI563,"")</f>
        <v>960774.7103700001</v>
      </c>
      <c r="AK563" s="22" t="str">
        <f t="shared" si="72"/>
        <v/>
      </c>
      <c r="AQ563" s="19"/>
      <c r="AR563" s="19"/>
      <c r="AT563" s="27"/>
      <c r="AU563" s="19"/>
    </row>
    <row r="564" spans="3:47">
      <c r="C564" s="7" t="str">
        <f t="shared" si="68"/>
        <v/>
      </c>
      <c r="AC564" s="19">
        <f t="shared" si="73"/>
        <v>548</v>
      </c>
      <c r="AD564" s="19" t="str">
        <f t="shared" si="69"/>
        <v/>
      </c>
      <c r="AE564" s="19" t="str">
        <f t="shared" si="70"/>
        <v/>
      </c>
      <c r="AG564" s="19" t="s">
        <v>592</v>
      </c>
      <c r="AH564" s="19" t="str">
        <f t="shared" si="71"/>
        <v>4205 JT Equity</v>
      </c>
      <c r="AI564" s="21">
        <f>IFERROR(IF($AG564&lt;&gt;"",_xll.BDP(AH564,"cur_mkt_cap")/1000000,""),"")</f>
        <v>316258.79170400003</v>
      </c>
      <c r="AJ564" s="22">
        <f>IFERROR((COUNTIF($AI$17:$AI564,$AI564)-1)*0.0001+$AI564,"")</f>
        <v>316258.79170400003</v>
      </c>
      <c r="AK564" s="22" t="str">
        <f t="shared" si="72"/>
        <v/>
      </c>
      <c r="AQ564" s="19"/>
      <c r="AR564" s="19"/>
      <c r="AT564" s="27"/>
      <c r="AU564" s="19"/>
    </row>
    <row r="565" spans="3:47">
      <c r="C565" s="7" t="str">
        <f t="shared" si="68"/>
        <v/>
      </c>
      <c r="AC565" s="19">
        <f t="shared" si="73"/>
        <v>549</v>
      </c>
      <c r="AD565" s="19" t="str">
        <f t="shared" si="69"/>
        <v/>
      </c>
      <c r="AE565" s="19" t="str">
        <f t="shared" si="70"/>
        <v/>
      </c>
      <c r="AG565" s="19" t="s">
        <v>593</v>
      </c>
      <c r="AH565" s="19" t="str">
        <f t="shared" si="71"/>
        <v>4206 JT Equity</v>
      </c>
      <c r="AI565" s="21">
        <f>IFERROR(IF($AG565&lt;&gt;"",_xll.BDP(AH565,"cur_mkt_cap")/1000000,""),"")</f>
        <v>197635.101536</v>
      </c>
      <c r="AJ565" s="22">
        <f>IFERROR((COUNTIF($AI$17:$AI565,$AI565)-1)*0.0001+$AI565,"")</f>
        <v>197635.101536</v>
      </c>
      <c r="AK565" s="22" t="str">
        <f t="shared" si="72"/>
        <v/>
      </c>
      <c r="AQ565" s="19"/>
      <c r="AR565" s="19"/>
      <c r="AT565" s="27"/>
      <c r="AU565" s="19"/>
    </row>
    <row r="566" spans="3:47">
      <c r="C566" s="7" t="str">
        <f t="shared" si="68"/>
        <v/>
      </c>
      <c r="AC566" s="19">
        <f t="shared" si="73"/>
        <v>550</v>
      </c>
      <c r="AD566" s="19" t="str">
        <f t="shared" si="69"/>
        <v/>
      </c>
      <c r="AE566" s="19" t="str">
        <f t="shared" si="70"/>
        <v/>
      </c>
      <c r="AG566" s="19" t="s">
        <v>594</v>
      </c>
      <c r="AH566" s="19" t="str">
        <f t="shared" si="71"/>
        <v>4208 JT Equity</v>
      </c>
      <c r="AI566" s="21">
        <f>IFERROR(IF($AG566&lt;&gt;"",_xll.BDP(AH566,"cur_mkt_cap")/1000000,""),"")</f>
        <v>301608.30558400002</v>
      </c>
      <c r="AJ566" s="22">
        <f>IFERROR((COUNTIF($AI$17:$AI566,$AI566)-1)*0.0001+$AI566,"")</f>
        <v>301608.30558400002</v>
      </c>
      <c r="AK566" s="22" t="str">
        <f t="shared" si="72"/>
        <v/>
      </c>
      <c r="AQ566" s="19"/>
      <c r="AR566" s="19"/>
      <c r="AT566" s="27"/>
      <c r="AU566" s="19"/>
    </row>
    <row r="567" spans="3:47">
      <c r="C567" s="7" t="str">
        <f t="shared" si="68"/>
        <v/>
      </c>
      <c r="AC567" s="19">
        <f t="shared" si="73"/>
        <v>551</v>
      </c>
      <c r="AD567" s="19" t="str">
        <f t="shared" si="69"/>
        <v/>
      </c>
      <c r="AE567" s="19" t="str">
        <f t="shared" si="70"/>
        <v/>
      </c>
      <c r="AG567" s="19" t="s">
        <v>595</v>
      </c>
      <c r="AH567" s="19" t="str">
        <f t="shared" si="71"/>
        <v>4212 JT Equity</v>
      </c>
      <c r="AI567" s="21">
        <f>IFERROR(IF($AG567&lt;&gt;"",_xll.BDP(AH567,"cur_mkt_cap")/1000000,""),"")</f>
        <v>88712.996249999997</v>
      </c>
      <c r="AJ567" s="22">
        <f>IFERROR((COUNTIF($AI$17:$AI567,$AI567)-1)*0.0001+$AI567,"")</f>
        <v>88712.996249999997</v>
      </c>
      <c r="AK567" s="22" t="str">
        <f t="shared" si="72"/>
        <v/>
      </c>
      <c r="AQ567" s="19"/>
      <c r="AR567" s="19"/>
      <c r="AT567" s="27"/>
      <c r="AU567" s="19"/>
    </row>
    <row r="568" spans="3:47">
      <c r="C568" s="7" t="str">
        <f t="shared" si="68"/>
        <v/>
      </c>
      <c r="AC568" s="19">
        <f t="shared" si="73"/>
        <v>552</v>
      </c>
      <c r="AD568" s="19" t="str">
        <f t="shared" si="69"/>
        <v/>
      </c>
      <c r="AE568" s="19" t="str">
        <f t="shared" si="70"/>
        <v/>
      </c>
      <c r="AG568" s="19" t="s">
        <v>596</v>
      </c>
      <c r="AH568" s="19" t="str">
        <f t="shared" si="71"/>
        <v>4215 JT Equity</v>
      </c>
      <c r="AI568" s="21">
        <f>IFERROR(IF($AG568&lt;&gt;"",_xll.BDP(AH568,"cur_mkt_cap")/1000000,""),"")</f>
        <v>42576.059455999995</v>
      </c>
      <c r="AJ568" s="22">
        <f>IFERROR((COUNTIF($AI$17:$AI568,$AI568)-1)*0.0001+$AI568,"")</f>
        <v>42576.059455999995</v>
      </c>
      <c r="AK568" s="22" t="str">
        <f t="shared" si="72"/>
        <v/>
      </c>
      <c r="AQ568" s="19"/>
      <c r="AR568" s="19"/>
      <c r="AT568" s="27"/>
      <c r="AU568" s="19"/>
    </row>
    <row r="569" spans="3:47">
      <c r="C569" s="7" t="str">
        <f t="shared" si="68"/>
        <v/>
      </c>
      <c r="AC569" s="19">
        <f t="shared" si="73"/>
        <v>553</v>
      </c>
      <c r="AD569" s="19" t="str">
        <f t="shared" si="69"/>
        <v/>
      </c>
      <c r="AE569" s="19" t="str">
        <f t="shared" si="70"/>
        <v/>
      </c>
      <c r="AG569" s="19" t="s">
        <v>597</v>
      </c>
      <c r="AH569" s="19" t="str">
        <f t="shared" si="71"/>
        <v>4216 JT Equity</v>
      </c>
      <c r="AI569" s="21">
        <f>IFERROR(IF($AG569&lt;&gt;"",_xll.BDP(AH569,"cur_mkt_cap")/1000000,""),"")</f>
        <v>23958.484</v>
      </c>
      <c r="AJ569" s="22">
        <f>IFERROR((COUNTIF($AI$17:$AI569,$AI569)-1)*0.0001+$AI569,"")</f>
        <v>23958.484</v>
      </c>
      <c r="AK569" s="22" t="str">
        <f t="shared" si="72"/>
        <v/>
      </c>
      <c r="AQ569" s="19"/>
      <c r="AR569" s="19"/>
      <c r="AT569" s="27"/>
      <c r="AU569" s="19"/>
    </row>
    <row r="570" spans="3:47">
      <c r="C570" s="7" t="str">
        <f t="shared" si="68"/>
        <v/>
      </c>
      <c r="AC570" s="19">
        <f t="shared" si="73"/>
        <v>554</v>
      </c>
      <c r="AD570" s="19" t="str">
        <f t="shared" si="69"/>
        <v/>
      </c>
      <c r="AE570" s="19" t="str">
        <f t="shared" si="70"/>
        <v/>
      </c>
      <c r="AG570" s="19" t="s">
        <v>598</v>
      </c>
      <c r="AH570" s="19" t="str">
        <f t="shared" si="71"/>
        <v>4217 JT Equity</v>
      </c>
      <c r="AI570" s="21">
        <f>IFERROR(IF($AG570&lt;&gt;"",_xll.BDP(AH570,"cur_mkt_cap")/1000000,""),"")</f>
        <v>684478.73920499999</v>
      </c>
      <c r="AJ570" s="22">
        <f>IFERROR((COUNTIF($AI$17:$AI570,$AI570)-1)*0.0001+$AI570,"")</f>
        <v>684478.73920499999</v>
      </c>
      <c r="AK570" s="22" t="str">
        <f t="shared" si="72"/>
        <v/>
      </c>
      <c r="AQ570" s="19"/>
      <c r="AR570" s="19"/>
      <c r="AT570" s="27"/>
      <c r="AU570" s="19"/>
    </row>
    <row r="571" spans="3:47">
      <c r="C571" s="7" t="str">
        <f t="shared" si="68"/>
        <v/>
      </c>
      <c r="AC571" s="19">
        <f t="shared" si="73"/>
        <v>555</v>
      </c>
      <c r="AD571" s="19" t="str">
        <f t="shared" si="69"/>
        <v/>
      </c>
      <c r="AE571" s="19" t="str">
        <f t="shared" si="70"/>
        <v/>
      </c>
      <c r="AG571" s="19" t="s">
        <v>599</v>
      </c>
      <c r="AH571" s="19" t="str">
        <f t="shared" si="71"/>
        <v>4218 JT Equity</v>
      </c>
      <c r="AI571" s="21">
        <f>IFERROR(IF($AG571&lt;&gt;"",_xll.BDP(AH571,"cur_mkt_cap")/1000000,""),"")</f>
        <v>38945.975267999995</v>
      </c>
      <c r="AJ571" s="22">
        <f>IFERROR((COUNTIF($AI$17:$AI571,$AI571)-1)*0.0001+$AI571,"")</f>
        <v>38945.975267999995</v>
      </c>
      <c r="AK571" s="22" t="str">
        <f t="shared" si="72"/>
        <v/>
      </c>
      <c r="AQ571" s="19"/>
      <c r="AR571" s="19"/>
      <c r="AT571" s="27"/>
      <c r="AU571" s="19"/>
    </row>
    <row r="572" spans="3:47">
      <c r="C572" s="7" t="str">
        <f t="shared" si="68"/>
        <v/>
      </c>
      <c r="AC572" s="19">
        <f t="shared" si="73"/>
        <v>556</v>
      </c>
      <c r="AD572" s="19" t="str">
        <f t="shared" si="69"/>
        <v/>
      </c>
      <c r="AE572" s="19" t="str">
        <f t="shared" si="70"/>
        <v/>
      </c>
      <c r="AG572" s="19" t="s">
        <v>600</v>
      </c>
      <c r="AH572" s="19" t="str">
        <f t="shared" si="71"/>
        <v>4220 JT Equity</v>
      </c>
      <c r="AI572" s="21">
        <f>IFERROR(IF($AG572&lt;&gt;"",_xll.BDP(AH572,"cur_mkt_cap")/1000000,""),"")</f>
        <v>36825.397183000001</v>
      </c>
      <c r="AJ572" s="22">
        <f>IFERROR((COUNTIF($AI$17:$AI572,$AI572)-1)*0.0001+$AI572,"")</f>
        <v>36825.397183000001</v>
      </c>
      <c r="AK572" s="22" t="str">
        <f t="shared" si="72"/>
        <v/>
      </c>
      <c r="AQ572" s="19"/>
      <c r="AR572" s="19"/>
      <c r="AT572" s="27"/>
      <c r="AU572" s="19"/>
    </row>
    <row r="573" spans="3:47">
      <c r="C573" s="7" t="str">
        <f t="shared" si="68"/>
        <v/>
      </c>
      <c r="AC573" s="19">
        <f t="shared" si="73"/>
        <v>557</v>
      </c>
      <c r="AD573" s="19" t="str">
        <f t="shared" si="69"/>
        <v/>
      </c>
      <c r="AE573" s="19" t="str">
        <f t="shared" si="70"/>
        <v/>
      </c>
      <c r="AG573" s="19" t="s">
        <v>601</v>
      </c>
      <c r="AH573" s="19" t="str">
        <f t="shared" si="71"/>
        <v>4221 JT Equity</v>
      </c>
      <c r="AI573" s="21">
        <f>IFERROR(IF($AG573&lt;&gt;"",_xll.BDP(AH573,"cur_mkt_cap")/1000000,""),"")</f>
        <v>35506.528771999998</v>
      </c>
      <c r="AJ573" s="22">
        <f>IFERROR((COUNTIF($AI$17:$AI573,$AI573)-1)*0.0001+$AI573,"")</f>
        <v>35506.528771999998</v>
      </c>
      <c r="AK573" s="22" t="str">
        <f t="shared" si="72"/>
        <v/>
      </c>
      <c r="AQ573" s="19"/>
      <c r="AR573" s="19"/>
      <c r="AT573" s="27"/>
      <c r="AU573" s="19"/>
    </row>
    <row r="574" spans="3:47">
      <c r="C574" s="7" t="str">
        <f t="shared" si="68"/>
        <v/>
      </c>
      <c r="AC574" s="19">
        <f t="shared" si="73"/>
        <v>558</v>
      </c>
      <c r="AD574" s="19" t="str">
        <f t="shared" si="69"/>
        <v/>
      </c>
      <c r="AE574" s="19" t="str">
        <f t="shared" si="70"/>
        <v/>
      </c>
      <c r="AG574" s="19" t="s">
        <v>602</v>
      </c>
      <c r="AH574" s="19" t="str">
        <f t="shared" si="71"/>
        <v>4228 JT Equity</v>
      </c>
      <c r="AI574" s="21">
        <f>IFERROR(IF($AG574&lt;&gt;"",_xll.BDP(AH574,"cur_mkt_cap")/1000000,""),"")</f>
        <v>40118.059123999999</v>
      </c>
      <c r="AJ574" s="22">
        <f>IFERROR((COUNTIF($AI$17:$AI574,$AI574)-1)*0.0001+$AI574,"")</f>
        <v>40118.059123999999</v>
      </c>
      <c r="AK574" s="22" t="str">
        <f t="shared" si="72"/>
        <v/>
      </c>
      <c r="AQ574" s="19"/>
      <c r="AR574" s="19"/>
      <c r="AT574" s="27"/>
      <c r="AU574" s="19"/>
    </row>
    <row r="575" spans="3:47">
      <c r="C575" s="7" t="str">
        <f t="shared" si="68"/>
        <v/>
      </c>
      <c r="AC575" s="19">
        <f t="shared" si="73"/>
        <v>559</v>
      </c>
      <c r="AD575" s="19" t="str">
        <f t="shared" si="69"/>
        <v/>
      </c>
      <c r="AE575" s="19" t="str">
        <f t="shared" si="70"/>
        <v/>
      </c>
      <c r="AG575" s="19" t="s">
        <v>603</v>
      </c>
      <c r="AH575" s="19" t="str">
        <f t="shared" si="71"/>
        <v>4229 JT Equity</v>
      </c>
      <c r="AI575" s="21">
        <f>IFERROR(IF($AG575&lt;&gt;"",_xll.BDP(AH575,"cur_mkt_cap")/1000000,""),"")</f>
        <v>33878.62962</v>
      </c>
      <c r="AJ575" s="22">
        <f>IFERROR((COUNTIF($AI$17:$AI575,$AI575)-1)*0.0001+$AI575,"")</f>
        <v>33878.62962</v>
      </c>
      <c r="AK575" s="22" t="str">
        <f t="shared" si="72"/>
        <v/>
      </c>
      <c r="AQ575" s="19"/>
      <c r="AR575" s="19"/>
      <c r="AT575" s="27"/>
      <c r="AU575" s="19"/>
    </row>
    <row r="576" spans="3:47">
      <c r="C576" s="7" t="str">
        <f t="shared" si="68"/>
        <v/>
      </c>
      <c r="AC576" s="19">
        <f t="shared" si="73"/>
        <v>560</v>
      </c>
      <c r="AD576" s="19" t="str">
        <f t="shared" si="69"/>
        <v/>
      </c>
      <c r="AE576" s="19" t="str">
        <f t="shared" si="70"/>
        <v/>
      </c>
      <c r="AG576" s="19" t="s">
        <v>604</v>
      </c>
      <c r="AH576" s="19" t="str">
        <f t="shared" si="71"/>
        <v>4231 JT Equity</v>
      </c>
      <c r="AI576" s="21">
        <f>IFERROR(IF($AG576&lt;&gt;"",_xll.BDP(AH576,"cur_mkt_cap")/1000000,""),"")</f>
        <v>16129.501596</v>
      </c>
      <c r="AJ576" s="22">
        <f>IFERROR((COUNTIF($AI$17:$AI576,$AI576)-1)*0.0001+$AI576,"")</f>
        <v>16129.501596</v>
      </c>
      <c r="AK576" s="22" t="str">
        <f t="shared" si="72"/>
        <v/>
      </c>
      <c r="AQ576" s="19"/>
      <c r="AR576" s="19"/>
      <c r="AT576" s="27"/>
      <c r="AU576" s="19"/>
    </row>
    <row r="577" spans="3:47">
      <c r="C577" s="7" t="str">
        <f t="shared" si="68"/>
        <v/>
      </c>
      <c r="AC577" s="19">
        <f t="shared" si="73"/>
        <v>561</v>
      </c>
      <c r="AD577" s="19" t="str">
        <f t="shared" si="69"/>
        <v/>
      </c>
      <c r="AE577" s="19" t="str">
        <f t="shared" si="70"/>
        <v/>
      </c>
      <c r="AG577" s="19" t="s">
        <v>605</v>
      </c>
      <c r="AH577" s="19" t="str">
        <f t="shared" si="71"/>
        <v>4238 JT Equity</v>
      </c>
      <c r="AI577" s="21">
        <f>IFERROR(IF($AG577&lt;&gt;"",_xll.BDP(AH577,"cur_mkt_cap")/1000000,""),"")</f>
        <v>9350.8799999999992</v>
      </c>
      <c r="AJ577" s="22">
        <f>IFERROR((COUNTIF($AI$17:$AI577,$AI577)-1)*0.0001+$AI577,"")</f>
        <v>9350.8799999999992</v>
      </c>
      <c r="AK577" s="22" t="str">
        <f t="shared" si="72"/>
        <v/>
      </c>
      <c r="AQ577" s="19"/>
      <c r="AR577" s="19"/>
      <c r="AT577" s="27"/>
      <c r="AU577" s="19"/>
    </row>
    <row r="578" spans="3:47">
      <c r="C578" s="7" t="str">
        <f t="shared" si="68"/>
        <v/>
      </c>
      <c r="AC578" s="19">
        <f t="shared" si="73"/>
        <v>562</v>
      </c>
      <c r="AD578" s="19" t="str">
        <f t="shared" si="69"/>
        <v/>
      </c>
      <c r="AE578" s="19" t="str">
        <f t="shared" si="70"/>
        <v/>
      </c>
      <c r="AG578" s="19" t="s">
        <v>606</v>
      </c>
      <c r="AH578" s="19" t="str">
        <f t="shared" si="71"/>
        <v>4245 JT Equity</v>
      </c>
      <c r="AI578" s="21">
        <f>IFERROR(IF($AG578&lt;&gt;"",_xll.BDP(AH578,"cur_mkt_cap")/1000000,""),"")</f>
        <v>7923.0187999999998</v>
      </c>
      <c r="AJ578" s="22">
        <f>IFERROR((COUNTIF($AI$17:$AI578,$AI578)-1)*0.0001+$AI578,"")</f>
        <v>7923.0187999999998</v>
      </c>
      <c r="AK578" s="22" t="str">
        <f t="shared" si="72"/>
        <v/>
      </c>
      <c r="AQ578" s="19"/>
      <c r="AR578" s="19"/>
      <c r="AT578" s="27"/>
      <c r="AU578" s="19"/>
    </row>
    <row r="579" spans="3:47">
      <c r="C579" s="7" t="str">
        <f t="shared" si="68"/>
        <v/>
      </c>
      <c r="AC579" s="19">
        <f t="shared" si="73"/>
        <v>563</v>
      </c>
      <c r="AD579" s="19" t="str">
        <f t="shared" si="69"/>
        <v/>
      </c>
      <c r="AE579" s="19" t="str">
        <f t="shared" si="70"/>
        <v/>
      </c>
      <c r="AG579" s="19" t="s">
        <v>607</v>
      </c>
      <c r="AH579" s="19" t="str">
        <f t="shared" si="71"/>
        <v>4246 JT Equity</v>
      </c>
      <c r="AI579" s="21">
        <f>IFERROR(IF($AG579&lt;&gt;"",_xll.BDP(AH579,"cur_mkt_cap")/1000000,""),"")</f>
        <v>108036.5368</v>
      </c>
      <c r="AJ579" s="22">
        <f>IFERROR((COUNTIF($AI$17:$AI579,$AI579)-1)*0.0001+$AI579,"")</f>
        <v>108036.5368</v>
      </c>
      <c r="AK579" s="22" t="str">
        <f t="shared" si="72"/>
        <v/>
      </c>
      <c r="AQ579" s="19"/>
      <c r="AR579" s="19"/>
      <c r="AT579" s="27"/>
      <c r="AU579" s="19"/>
    </row>
    <row r="580" spans="3:47">
      <c r="C580" s="7" t="str">
        <f t="shared" si="68"/>
        <v/>
      </c>
      <c r="AC580" s="19">
        <f t="shared" si="73"/>
        <v>564</v>
      </c>
      <c r="AD580" s="19" t="str">
        <f t="shared" si="69"/>
        <v/>
      </c>
      <c r="AE580" s="19" t="str">
        <f t="shared" si="70"/>
        <v/>
      </c>
      <c r="AG580" s="19" t="s">
        <v>608</v>
      </c>
      <c r="AH580" s="19" t="str">
        <f t="shared" si="71"/>
        <v>4272 JT Equity</v>
      </c>
      <c r="AI580" s="21">
        <f>IFERROR(IF($AG580&lt;&gt;"",_xll.BDP(AH580,"cur_mkt_cap")/1000000,""),"")</f>
        <v>284340.56205999997</v>
      </c>
      <c r="AJ580" s="22">
        <f>IFERROR((COUNTIF($AI$17:$AI580,$AI580)-1)*0.0001+$AI580,"")</f>
        <v>284340.56205999997</v>
      </c>
      <c r="AK580" s="22" t="str">
        <f t="shared" si="72"/>
        <v/>
      </c>
      <c r="AQ580" s="19"/>
      <c r="AR580" s="19"/>
      <c r="AT580" s="27"/>
      <c r="AU580" s="19"/>
    </row>
    <row r="581" spans="3:47">
      <c r="C581" s="7" t="str">
        <f t="shared" si="68"/>
        <v/>
      </c>
      <c r="AC581" s="19">
        <f t="shared" si="73"/>
        <v>565</v>
      </c>
      <c r="AD581" s="19" t="str">
        <f t="shared" si="69"/>
        <v/>
      </c>
      <c r="AE581" s="19" t="str">
        <f t="shared" si="70"/>
        <v/>
      </c>
      <c r="AG581" s="19" t="s">
        <v>609</v>
      </c>
      <c r="AH581" s="19" t="str">
        <f t="shared" si="71"/>
        <v>4275 JT Equity</v>
      </c>
      <c r="AI581" s="21">
        <f>IFERROR(IF($AG581&lt;&gt;"",_xll.BDP(AH581,"cur_mkt_cap")/1000000,""),"")</f>
        <v>14285.7</v>
      </c>
      <c r="AJ581" s="22">
        <f>IFERROR((COUNTIF($AI$17:$AI581,$AI581)-1)*0.0001+$AI581,"")</f>
        <v>14285.7</v>
      </c>
      <c r="AK581" s="22" t="str">
        <f t="shared" si="72"/>
        <v/>
      </c>
      <c r="AQ581" s="19"/>
      <c r="AR581" s="19"/>
      <c r="AT581" s="27"/>
      <c r="AU581" s="19"/>
    </row>
    <row r="582" spans="3:47">
      <c r="C582" s="7" t="str">
        <f t="shared" si="68"/>
        <v/>
      </c>
      <c r="AC582" s="19">
        <f t="shared" si="73"/>
        <v>566</v>
      </c>
      <c r="AD582" s="19" t="str">
        <f t="shared" si="69"/>
        <v/>
      </c>
      <c r="AE582" s="19" t="str">
        <f t="shared" si="70"/>
        <v/>
      </c>
      <c r="AG582" s="19" t="s">
        <v>610</v>
      </c>
      <c r="AH582" s="19" t="str">
        <f t="shared" si="71"/>
        <v>4282 JT Equity</v>
      </c>
      <c r="AI582" s="21">
        <f>IFERROR(IF($AG582&lt;&gt;"",_xll.BDP(AH582,"cur_mkt_cap")/1000000,""),"")</f>
        <v>69652.329056000002</v>
      </c>
      <c r="AJ582" s="22">
        <f>IFERROR((COUNTIF($AI$17:$AI582,$AI582)-1)*0.0001+$AI582,"")</f>
        <v>69652.329056000002</v>
      </c>
      <c r="AK582" s="22" t="str">
        <f t="shared" si="72"/>
        <v/>
      </c>
      <c r="AQ582" s="19"/>
      <c r="AR582" s="19"/>
      <c r="AT582" s="27"/>
      <c r="AU582" s="19"/>
    </row>
    <row r="583" spans="3:47">
      <c r="C583" s="7" t="str">
        <f t="shared" si="68"/>
        <v/>
      </c>
      <c r="AC583" s="19">
        <f t="shared" si="73"/>
        <v>567</v>
      </c>
      <c r="AD583" s="19" t="str">
        <f t="shared" si="69"/>
        <v/>
      </c>
      <c r="AE583" s="19" t="str">
        <f t="shared" si="70"/>
        <v/>
      </c>
      <c r="AG583" s="19" t="s">
        <v>611</v>
      </c>
      <c r="AH583" s="19" t="str">
        <f t="shared" si="71"/>
        <v>4284 JT Equity</v>
      </c>
      <c r="AI583" s="21">
        <f>IFERROR(IF($AG583&lt;&gt;"",_xll.BDP(AH583,"cur_mkt_cap")/1000000,""),"")</f>
        <v>7402.4839439999996</v>
      </c>
      <c r="AJ583" s="22">
        <f>IFERROR((COUNTIF($AI$17:$AI583,$AI583)-1)*0.0001+$AI583,"")</f>
        <v>7402.4839439999996</v>
      </c>
      <c r="AK583" s="22" t="str">
        <f t="shared" si="72"/>
        <v/>
      </c>
      <c r="AQ583" s="19"/>
      <c r="AR583" s="19"/>
      <c r="AT583" s="27"/>
      <c r="AU583" s="19"/>
    </row>
    <row r="584" spans="3:47">
      <c r="C584" s="7" t="str">
        <f t="shared" si="68"/>
        <v/>
      </c>
      <c r="AC584" s="19">
        <f t="shared" si="73"/>
        <v>568</v>
      </c>
      <c r="AD584" s="19" t="str">
        <f t="shared" si="69"/>
        <v/>
      </c>
      <c r="AE584" s="19" t="str">
        <f t="shared" si="70"/>
        <v/>
      </c>
      <c r="AG584" s="19" t="s">
        <v>612</v>
      </c>
      <c r="AH584" s="19" t="str">
        <f t="shared" si="71"/>
        <v>4286 JT Equity</v>
      </c>
      <c r="AI584" s="21">
        <f>IFERROR(IF($AG584&lt;&gt;"",_xll.BDP(AH584,"cur_mkt_cap")/1000000,""),"")</f>
        <v>8726.2000000000007</v>
      </c>
      <c r="AJ584" s="22">
        <f>IFERROR((COUNTIF($AI$17:$AI584,$AI584)-1)*0.0001+$AI584,"")</f>
        <v>8726.2000000000007</v>
      </c>
      <c r="AK584" s="22" t="str">
        <f t="shared" si="72"/>
        <v/>
      </c>
      <c r="AQ584" s="19"/>
      <c r="AR584" s="19"/>
      <c r="AT584" s="27"/>
      <c r="AU584" s="19"/>
    </row>
    <row r="585" spans="3:47">
      <c r="C585" s="7" t="str">
        <f t="shared" si="68"/>
        <v/>
      </c>
      <c r="AC585" s="19">
        <f t="shared" si="73"/>
        <v>569</v>
      </c>
      <c r="AD585" s="19" t="str">
        <f t="shared" si="69"/>
        <v/>
      </c>
      <c r="AE585" s="19" t="str">
        <f t="shared" si="70"/>
        <v/>
      </c>
      <c r="AG585" s="19" t="s">
        <v>613</v>
      </c>
      <c r="AH585" s="19" t="str">
        <f t="shared" si="71"/>
        <v>4290 JT Equity</v>
      </c>
      <c r="AI585" s="21">
        <f>IFERROR(IF($AG585&lt;&gt;"",_xll.BDP(AH585,"cur_mkt_cap")/1000000,""),"")</f>
        <v>55206.941400000003</v>
      </c>
      <c r="AJ585" s="22">
        <f>IFERROR((COUNTIF($AI$17:$AI585,$AI585)-1)*0.0001+$AI585,"")</f>
        <v>55206.941400000003</v>
      </c>
      <c r="AK585" s="22" t="str">
        <f t="shared" si="72"/>
        <v/>
      </c>
      <c r="AQ585" s="19"/>
      <c r="AR585" s="19"/>
      <c r="AT585" s="27"/>
      <c r="AU585" s="19"/>
    </row>
    <row r="586" spans="3:47">
      <c r="C586" s="7" t="str">
        <f t="shared" si="68"/>
        <v/>
      </c>
      <c r="AC586" s="19">
        <f t="shared" si="73"/>
        <v>570</v>
      </c>
      <c r="AD586" s="19" t="str">
        <f t="shared" si="69"/>
        <v/>
      </c>
      <c r="AE586" s="19" t="str">
        <f t="shared" si="70"/>
        <v/>
      </c>
      <c r="AG586" s="19" t="s">
        <v>614</v>
      </c>
      <c r="AH586" s="19" t="str">
        <f t="shared" si="71"/>
        <v>4295 JT Equity</v>
      </c>
      <c r="AI586" s="21">
        <f>IFERROR(IF($AG586&lt;&gt;"",_xll.BDP(AH586,"cur_mkt_cap")/1000000,""),"")</f>
        <v>16397.16</v>
      </c>
      <c r="AJ586" s="22">
        <f>IFERROR((COUNTIF($AI$17:$AI586,$AI586)-1)*0.0001+$AI586,"")</f>
        <v>16397.16</v>
      </c>
      <c r="AK586" s="22" t="str">
        <f t="shared" si="72"/>
        <v/>
      </c>
      <c r="AQ586" s="19"/>
      <c r="AR586" s="19"/>
      <c r="AT586" s="27"/>
      <c r="AU586" s="19"/>
    </row>
    <row r="587" spans="3:47">
      <c r="C587" s="7" t="str">
        <f t="shared" si="68"/>
        <v/>
      </c>
      <c r="AC587" s="19">
        <f t="shared" si="73"/>
        <v>571</v>
      </c>
      <c r="AD587" s="19" t="str">
        <f t="shared" si="69"/>
        <v/>
      </c>
      <c r="AE587" s="19" t="str">
        <f t="shared" si="70"/>
        <v/>
      </c>
      <c r="AG587" s="19" t="s">
        <v>615</v>
      </c>
      <c r="AH587" s="19" t="str">
        <f t="shared" si="71"/>
        <v>4299 JT Equity</v>
      </c>
      <c r="AI587" s="21">
        <f>IFERROR(IF($AG587&lt;&gt;"",_xll.BDP(AH587,"cur_mkt_cap")/1000000,""),"")</f>
        <v>9229.0595519999988</v>
      </c>
      <c r="AJ587" s="22">
        <f>IFERROR((COUNTIF($AI$17:$AI587,$AI587)-1)*0.0001+$AI587,"")</f>
        <v>9229.0595519999988</v>
      </c>
      <c r="AK587" s="22" t="str">
        <f t="shared" si="72"/>
        <v/>
      </c>
      <c r="AQ587" s="19"/>
      <c r="AR587" s="19"/>
      <c r="AT587" s="27"/>
      <c r="AU587" s="19"/>
    </row>
    <row r="588" spans="3:47">
      <c r="C588" s="7" t="str">
        <f t="shared" si="68"/>
        <v/>
      </c>
      <c r="AC588" s="19">
        <f t="shared" si="73"/>
        <v>572</v>
      </c>
      <c r="AD588" s="19" t="str">
        <f t="shared" si="69"/>
        <v/>
      </c>
      <c r="AE588" s="19" t="str">
        <f t="shared" si="70"/>
        <v/>
      </c>
      <c r="AG588" s="19" t="s">
        <v>616</v>
      </c>
      <c r="AH588" s="19" t="str">
        <f t="shared" si="71"/>
        <v>4301 JT Equity</v>
      </c>
      <c r="AI588" s="21">
        <f>IFERROR(IF($AG588&lt;&gt;"",_xll.BDP(AH588,"cur_mkt_cap")/1000000,""),"")</f>
        <v>36353.111039999989</v>
      </c>
      <c r="AJ588" s="22">
        <f>IFERROR((COUNTIF($AI$17:$AI588,$AI588)-1)*0.0001+$AI588,"")</f>
        <v>36353.111039999989</v>
      </c>
      <c r="AK588" s="22" t="str">
        <f t="shared" si="72"/>
        <v/>
      </c>
      <c r="AQ588" s="19"/>
      <c r="AR588" s="19"/>
      <c r="AT588" s="27"/>
      <c r="AU588" s="19"/>
    </row>
    <row r="589" spans="3:47">
      <c r="C589" s="7" t="str">
        <f t="shared" si="68"/>
        <v/>
      </c>
      <c r="AC589" s="19">
        <f t="shared" si="73"/>
        <v>573</v>
      </c>
      <c r="AD589" s="19">
        <f t="shared" si="69"/>
        <v>48</v>
      </c>
      <c r="AE589" s="19" t="str">
        <f t="shared" si="70"/>
        <v/>
      </c>
      <c r="AG589" s="19" t="s">
        <v>617</v>
      </c>
      <c r="AH589" s="19" t="str">
        <f t="shared" si="71"/>
        <v>4307 JT Equity</v>
      </c>
      <c r="AI589" s="21">
        <f>IFERROR(IF($AG589&lt;&gt;"",_xll.BDP(AH589,"cur_mkt_cap")/1000000,""),"")</f>
        <v>1033560</v>
      </c>
      <c r="AJ589" s="22">
        <f>IFERROR((COUNTIF($AI$17:$AI589,$AI589)-1)*0.0001+$AI589,"")</f>
        <v>1033560</v>
      </c>
      <c r="AK589" s="22">
        <f t="shared" si="72"/>
        <v>1033560</v>
      </c>
      <c r="AQ589" s="19"/>
      <c r="AR589" s="19"/>
      <c r="AT589" s="27"/>
      <c r="AU589" s="19"/>
    </row>
    <row r="590" spans="3:47">
      <c r="C590" s="7" t="str">
        <f t="shared" si="68"/>
        <v/>
      </c>
      <c r="AC590" s="19">
        <f t="shared" si="73"/>
        <v>574</v>
      </c>
      <c r="AD590" s="19" t="str">
        <f t="shared" si="69"/>
        <v/>
      </c>
      <c r="AE590" s="19" t="str">
        <f t="shared" si="70"/>
        <v/>
      </c>
      <c r="AG590" s="19" t="s">
        <v>618</v>
      </c>
      <c r="AH590" s="19" t="str">
        <f t="shared" si="71"/>
        <v>4310 JT Equity</v>
      </c>
      <c r="AI590" s="21">
        <f>IFERROR(IF($AG590&lt;&gt;"",_xll.BDP(AH590,"cur_mkt_cap")/1000000,""),"")</f>
        <v>21238.3822</v>
      </c>
      <c r="AJ590" s="22">
        <f>IFERROR((COUNTIF($AI$17:$AI590,$AI590)-1)*0.0001+$AI590,"")</f>
        <v>21238.3822</v>
      </c>
      <c r="AK590" s="22" t="str">
        <f t="shared" si="72"/>
        <v/>
      </c>
      <c r="AQ590" s="19"/>
      <c r="AR590" s="19"/>
      <c r="AT590" s="27"/>
      <c r="AU590" s="19"/>
    </row>
    <row r="591" spans="3:47">
      <c r="C591" s="7" t="str">
        <f t="shared" si="68"/>
        <v/>
      </c>
      <c r="AC591" s="19">
        <f t="shared" si="73"/>
        <v>575</v>
      </c>
      <c r="AD591" s="19" t="str">
        <f t="shared" si="69"/>
        <v/>
      </c>
      <c r="AE591" s="19" t="str">
        <f t="shared" si="70"/>
        <v/>
      </c>
      <c r="AG591" s="19" t="s">
        <v>619</v>
      </c>
      <c r="AH591" s="19" t="str">
        <f t="shared" si="71"/>
        <v>4312 JT Equity</v>
      </c>
      <c r="AI591" s="21">
        <f>IFERROR(IF($AG591&lt;&gt;"",_xll.BDP(AH591,"cur_mkt_cap")/1000000,""),"")</f>
        <v>25563.599999999999</v>
      </c>
      <c r="AJ591" s="22">
        <f>IFERROR((COUNTIF($AI$17:$AI591,$AI591)-1)*0.0001+$AI591,"")</f>
        <v>25563.599999999999</v>
      </c>
      <c r="AK591" s="22" t="str">
        <f t="shared" si="72"/>
        <v/>
      </c>
      <c r="AQ591" s="19"/>
      <c r="AR591" s="19"/>
      <c r="AT591" s="27"/>
      <c r="AU591" s="19"/>
    </row>
    <row r="592" spans="3:47">
      <c r="C592" s="7" t="str">
        <f t="shared" si="68"/>
        <v/>
      </c>
      <c r="AC592" s="19">
        <f t="shared" si="73"/>
        <v>576</v>
      </c>
      <c r="AD592" s="19" t="str">
        <f t="shared" si="69"/>
        <v/>
      </c>
      <c r="AE592" s="19" t="str">
        <f t="shared" si="70"/>
        <v/>
      </c>
      <c r="AG592" s="19" t="s">
        <v>620</v>
      </c>
      <c r="AH592" s="19" t="str">
        <f t="shared" si="71"/>
        <v>4318 JT Equity</v>
      </c>
      <c r="AI592" s="21">
        <f>IFERROR(IF($AG592&lt;&gt;"",_xll.BDP(AH592,"cur_mkt_cap")/1000000,""),"")</f>
        <v>21753.278063999998</v>
      </c>
      <c r="AJ592" s="22">
        <f>IFERROR((COUNTIF($AI$17:$AI592,$AI592)-1)*0.0001+$AI592,"")</f>
        <v>21753.278063999998</v>
      </c>
      <c r="AK592" s="22" t="str">
        <f t="shared" si="72"/>
        <v/>
      </c>
      <c r="AQ592" s="19"/>
      <c r="AR592" s="19"/>
      <c r="AT592" s="27"/>
      <c r="AU592" s="19"/>
    </row>
    <row r="593" spans="3:47">
      <c r="C593" s="7" t="str">
        <f t="shared" ref="C593:C656" si="74">IFERROR(IF(AC593&lt;&gt;"",INDEX(AH:AH,MATCH(AC593,AD:AD,0)),""),"")</f>
        <v/>
      </c>
      <c r="AC593" s="19">
        <f t="shared" si="73"/>
        <v>577</v>
      </c>
      <c r="AD593" s="19" t="str">
        <f t="shared" ref="AD593:AD656" si="75">IFERROR(RANK(AK593,AK:AK,0),"")</f>
        <v/>
      </c>
      <c r="AE593" s="19" t="str">
        <f t="shared" ref="AE593:AE656" si="76">IF(C593&lt;&gt;"",1+AE592,"")</f>
        <v/>
      </c>
      <c r="AG593" s="19" t="s">
        <v>621</v>
      </c>
      <c r="AH593" s="19" t="str">
        <f t="shared" ref="AH593:AH656" si="77">IF($AG593&lt;&gt;"",$AG593&amp;" "&amp;"Equity","")</f>
        <v>4319 JT Equity</v>
      </c>
      <c r="AI593" s="21">
        <f>IFERROR(IF($AG593&lt;&gt;"",_xll.BDP(AH593,"cur_mkt_cap")/1000000,""),"")</f>
        <v>4237.4160000000002</v>
      </c>
      <c r="AJ593" s="22">
        <f>IFERROR((COUNTIF($AI$17:$AI593,$AI593)-1)*0.0001+$AI593,"")</f>
        <v>4237.4160000000002</v>
      </c>
      <c r="AK593" s="22" t="str">
        <f t="shared" ref="AK593:AK656" si="78">IF(AJ593&gt;$F$1,AJ593,"")</f>
        <v/>
      </c>
      <c r="AQ593" s="19"/>
      <c r="AR593" s="19"/>
      <c r="AT593" s="27"/>
      <c r="AU593" s="19"/>
    </row>
    <row r="594" spans="3:47">
      <c r="C594" s="7" t="str">
        <f t="shared" si="74"/>
        <v/>
      </c>
      <c r="AC594" s="19">
        <f t="shared" ref="AC594:AC657" si="79">IF(AH594&lt;&gt;"",1+AC593,"")</f>
        <v>578</v>
      </c>
      <c r="AD594" s="19" t="str">
        <f t="shared" si="75"/>
        <v/>
      </c>
      <c r="AE594" s="19" t="str">
        <f t="shared" si="76"/>
        <v/>
      </c>
      <c r="AG594" s="19" t="s">
        <v>622</v>
      </c>
      <c r="AH594" s="19" t="str">
        <f t="shared" si="77"/>
        <v>4320 JT Equity</v>
      </c>
      <c r="AI594" s="21">
        <f>IFERROR(IF($AG594&lt;&gt;"",_xll.BDP(AH594,"cur_mkt_cap")/1000000,""),"")</f>
        <v>4251.8476000000001</v>
      </c>
      <c r="AJ594" s="22">
        <f>IFERROR((COUNTIF($AI$17:$AI594,$AI594)-1)*0.0001+$AI594,"")</f>
        <v>4251.8476000000001</v>
      </c>
      <c r="AK594" s="22" t="str">
        <f t="shared" si="78"/>
        <v/>
      </c>
      <c r="AQ594" s="19"/>
      <c r="AR594" s="19"/>
      <c r="AT594" s="27"/>
      <c r="AU594" s="19"/>
    </row>
    <row r="595" spans="3:47">
      <c r="C595" s="7" t="str">
        <f t="shared" si="74"/>
        <v/>
      </c>
      <c r="AC595" s="19">
        <f t="shared" si="79"/>
        <v>579</v>
      </c>
      <c r="AD595" s="19" t="str">
        <f t="shared" si="75"/>
        <v/>
      </c>
      <c r="AE595" s="19" t="str">
        <f t="shared" si="76"/>
        <v/>
      </c>
      <c r="AG595" s="19" t="s">
        <v>623</v>
      </c>
      <c r="AH595" s="19" t="str">
        <f t="shared" si="77"/>
        <v>4321 JT Equity</v>
      </c>
      <c r="AI595" s="21">
        <f>IFERROR(IF($AG595&lt;&gt;"",_xll.BDP(AH595,"cur_mkt_cap")/1000000,""),"")</f>
        <v>111159.77500000001</v>
      </c>
      <c r="AJ595" s="22">
        <f>IFERROR((COUNTIF($AI$17:$AI595,$AI595)-1)*0.0001+$AI595,"")</f>
        <v>111159.77500000001</v>
      </c>
      <c r="AK595" s="22" t="str">
        <f t="shared" si="78"/>
        <v/>
      </c>
      <c r="AQ595" s="19"/>
      <c r="AR595" s="19"/>
      <c r="AT595" s="27"/>
      <c r="AU595" s="19"/>
    </row>
    <row r="596" spans="3:47">
      <c r="C596" s="7" t="str">
        <f t="shared" si="74"/>
        <v/>
      </c>
      <c r="AC596" s="19">
        <f t="shared" si="79"/>
        <v>580</v>
      </c>
      <c r="AD596" s="19">
        <f t="shared" si="75"/>
        <v>26</v>
      </c>
      <c r="AE596" s="19" t="str">
        <f t="shared" si="76"/>
        <v/>
      </c>
      <c r="AG596" s="19" t="s">
        <v>624</v>
      </c>
      <c r="AH596" s="19" t="str">
        <f t="shared" si="77"/>
        <v>4324 JT Equity</v>
      </c>
      <c r="AI596" s="21">
        <f>IFERROR(IF($AG596&lt;&gt;"",_xll.BDP(AH596,"cur_mkt_cap")/1000000,""),"")</f>
        <v>1713155.4000000001</v>
      </c>
      <c r="AJ596" s="22">
        <f>IFERROR((COUNTIF($AI$17:$AI596,$AI596)-1)*0.0001+$AI596,"")</f>
        <v>1713155.4000000001</v>
      </c>
      <c r="AK596" s="22">
        <f t="shared" si="78"/>
        <v>1713155.4000000001</v>
      </c>
      <c r="AQ596" s="19"/>
      <c r="AR596" s="19"/>
      <c r="AT596" s="27"/>
      <c r="AU596" s="19"/>
    </row>
    <row r="597" spans="3:47">
      <c r="C597" s="7" t="str">
        <f t="shared" si="74"/>
        <v/>
      </c>
      <c r="AC597" s="19">
        <f t="shared" si="79"/>
        <v>581</v>
      </c>
      <c r="AD597" s="19" t="str">
        <f t="shared" si="75"/>
        <v/>
      </c>
      <c r="AE597" s="19" t="str">
        <f t="shared" si="76"/>
        <v/>
      </c>
      <c r="AG597" s="19" t="s">
        <v>625</v>
      </c>
      <c r="AH597" s="19" t="str">
        <f t="shared" si="77"/>
        <v>4326 JT Equity</v>
      </c>
      <c r="AI597" s="21">
        <f>IFERROR(IF($AG597&lt;&gt;"",_xll.BDP(AH597,"cur_mkt_cap")/1000000,""),"")</f>
        <v>44299.835999999996</v>
      </c>
      <c r="AJ597" s="22">
        <f>IFERROR((COUNTIF($AI$17:$AI597,$AI597)-1)*0.0001+$AI597,"")</f>
        <v>44299.835999999996</v>
      </c>
      <c r="AK597" s="22" t="str">
        <f t="shared" si="78"/>
        <v/>
      </c>
      <c r="AQ597" s="19"/>
      <c r="AR597" s="19"/>
      <c r="AT597" s="27"/>
      <c r="AU597" s="19"/>
    </row>
    <row r="598" spans="3:47">
      <c r="C598" s="7" t="str">
        <f t="shared" si="74"/>
        <v/>
      </c>
      <c r="AC598" s="19">
        <f t="shared" si="79"/>
        <v>582</v>
      </c>
      <c r="AD598" s="19" t="str">
        <f t="shared" si="75"/>
        <v/>
      </c>
      <c r="AE598" s="19" t="str">
        <f t="shared" si="76"/>
        <v/>
      </c>
      <c r="AG598" s="19" t="s">
        <v>626</v>
      </c>
      <c r="AH598" s="19" t="str">
        <f t="shared" si="77"/>
        <v>4331 JT Equity</v>
      </c>
      <c r="AI598" s="21">
        <f>IFERROR(IF($AG598&lt;&gt;"",_xll.BDP(AH598,"cur_mkt_cap")/1000000,""),"")</f>
        <v>13268.279279999999</v>
      </c>
      <c r="AJ598" s="22">
        <f>IFERROR((COUNTIF($AI$17:$AI598,$AI598)-1)*0.0001+$AI598,"")</f>
        <v>13268.279279999999</v>
      </c>
      <c r="AK598" s="22" t="str">
        <f t="shared" si="78"/>
        <v/>
      </c>
      <c r="AQ598" s="19"/>
      <c r="AR598" s="19"/>
      <c r="AT598" s="27"/>
      <c r="AU598" s="19"/>
    </row>
    <row r="599" spans="3:47">
      <c r="C599" s="7" t="str">
        <f t="shared" si="74"/>
        <v/>
      </c>
      <c r="AC599" s="19">
        <f t="shared" si="79"/>
        <v>583</v>
      </c>
      <c r="AD599" s="19" t="str">
        <f t="shared" si="75"/>
        <v/>
      </c>
      <c r="AE599" s="19" t="str">
        <f t="shared" si="76"/>
        <v/>
      </c>
      <c r="AG599" s="19" t="s">
        <v>627</v>
      </c>
      <c r="AH599" s="19" t="str">
        <f t="shared" si="77"/>
        <v>4333 JT Equity</v>
      </c>
      <c r="AI599" s="21">
        <f>IFERROR(IF($AG599&lt;&gt;"",_xll.BDP(AH599,"cur_mkt_cap")/1000000,""),"")</f>
        <v>8957.430832</v>
      </c>
      <c r="AJ599" s="22">
        <f>IFERROR((COUNTIF($AI$17:$AI599,$AI599)-1)*0.0001+$AI599,"")</f>
        <v>8957.430832</v>
      </c>
      <c r="AK599" s="22" t="str">
        <f t="shared" si="78"/>
        <v/>
      </c>
      <c r="AQ599" s="19"/>
      <c r="AR599" s="19"/>
      <c r="AT599" s="27"/>
      <c r="AU599" s="19"/>
    </row>
    <row r="600" spans="3:47">
      <c r="C600" s="7" t="str">
        <f t="shared" si="74"/>
        <v/>
      </c>
      <c r="AC600" s="19">
        <f t="shared" si="79"/>
        <v>584</v>
      </c>
      <c r="AD600" s="19" t="str">
        <f t="shared" si="75"/>
        <v/>
      </c>
      <c r="AE600" s="19" t="str">
        <f t="shared" si="76"/>
        <v/>
      </c>
      <c r="AG600" s="19" t="s">
        <v>628</v>
      </c>
      <c r="AH600" s="19" t="str">
        <f t="shared" si="77"/>
        <v>4337 JT Equity</v>
      </c>
      <c r="AI600" s="21">
        <f>IFERROR(IF($AG600&lt;&gt;"",_xll.BDP(AH600,"cur_mkt_cap")/1000000,""),"")</f>
        <v>42550.598024999999</v>
      </c>
      <c r="AJ600" s="22">
        <f>IFERROR((COUNTIF($AI$17:$AI600,$AI600)-1)*0.0001+$AI600,"")</f>
        <v>42550.598024999999</v>
      </c>
      <c r="AK600" s="22" t="str">
        <f t="shared" si="78"/>
        <v/>
      </c>
      <c r="AQ600" s="19"/>
      <c r="AR600" s="19"/>
      <c r="AT600" s="27"/>
      <c r="AU600" s="19"/>
    </row>
    <row r="601" spans="3:47">
      <c r="C601" s="7" t="str">
        <f t="shared" si="74"/>
        <v/>
      </c>
      <c r="AC601" s="19">
        <f t="shared" si="79"/>
        <v>585</v>
      </c>
      <c r="AD601" s="19" t="str">
        <f t="shared" si="75"/>
        <v/>
      </c>
      <c r="AE601" s="19" t="str">
        <f t="shared" si="76"/>
        <v/>
      </c>
      <c r="AG601" s="19" t="s">
        <v>629</v>
      </c>
      <c r="AH601" s="19" t="str">
        <f t="shared" si="77"/>
        <v>4343 JT Equity</v>
      </c>
      <c r="AI601" s="21">
        <f>IFERROR(IF($AG601&lt;&gt;"",_xll.BDP(AH601,"cur_mkt_cap")/1000000,""),"")</f>
        <v>61211.426625</v>
      </c>
      <c r="AJ601" s="22">
        <f>IFERROR((COUNTIF($AI$17:$AI601,$AI601)-1)*0.0001+$AI601,"")</f>
        <v>61211.426625</v>
      </c>
      <c r="AK601" s="22" t="str">
        <f t="shared" si="78"/>
        <v/>
      </c>
      <c r="AQ601" s="19"/>
      <c r="AR601" s="19"/>
      <c r="AT601" s="27"/>
      <c r="AU601" s="19"/>
    </row>
    <row r="602" spans="3:47">
      <c r="C602" s="7" t="str">
        <f t="shared" si="74"/>
        <v/>
      </c>
      <c r="AC602" s="19">
        <f t="shared" si="79"/>
        <v>586</v>
      </c>
      <c r="AD602" s="19" t="str">
        <f t="shared" si="75"/>
        <v/>
      </c>
      <c r="AE602" s="19" t="str">
        <f t="shared" si="76"/>
        <v/>
      </c>
      <c r="AG602" s="19" t="s">
        <v>630</v>
      </c>
      <c r="AH602" s="19" t="str">
        <f t="shared" si="77"/>
        <v>4344 JT Equity</v>
      </c>
      <c r="AI602" s="21">
        <f>IFERROR(IF($AG602&lt;&gt;"",_xll.BDP(AH602,"cur_mkt_cap")/1000000,""),"")</f>
        <v>20657.531999999999</v>
      </c>
      <c r="AJ602" s="22">
        <f>IFERROR((COUNTIF($AI$17:$AI602,$AI602)-1)*0.0001+$AI602,"")</f>
        <v>20657.531999999999</v>
      </c>
      <c r="AK602" s="22" t="str">
        <f t="shared" si="78"/>
        <v/>
      </c>
      <c r="AQ602" s="19"/>
      <c r="AR602" s="19"/>
      <c r="AT602" s="27"/>
      <c r="AU602" s="19"/>
    </row>
    <row r="603" spans="3:47">
      <c r="C603" s="7" t="str">
        <f t="shared" si="74"/>
        <v/>
      </c>
      <c r="AC603" s="19">
        <f t="shared" si="79"/>
        <v>587</v>
      </c>
      <c r="AD603" s="19" t="str">
        <f t="shared" si="75"/>
        <v/>
      </c>
      <c r="AE603" s="19" t="str">
        <f t="shared" si="76"/>
        <v/>
      </c>
      <c r="AG603" s="19" t="s">
        <v>631</v>
      </c>
      <c r="AH603" s="19" t="str">
        <f t="shared" si="77"/>
        <v>4345 JT Equity</v>
      </c>
      <c r="AI603" s="21">
        <f>IFERROR(IF($AG603&lt;&gt;"",_xll.BDP(AH603,"cur_mkt_cap")/1000000,""),"")</f>
        <v>17292.8</v>
      </c>
      <c r="AJ603" s="22">
        <f>IFERROR((COUNTIF($AI$17:$AI603,$AI603)-1)*0.0001+$AI603,"")</f>
        <v>17292.8</v>
      </c>
      <c r="AK603" s="22" t="str">
        <f t="shared" si="78"/>
        <v/>
      </c>
      <c r="AQ603" s="19"/>
      <c r="AR603" s="19"/>
      <c r="AT603" s="27"/>
      <c r="AU603" s="19"/>
    </row>
    <row r="604" spans="3:47">
      <c r="C604" s="7" t="str">
        <f t="shared" si="74"/>
        <v/>
      </c>
      <c r="AC604" s="19">
        <f t="shared" si="79"/>
        <v>588</v>
      </c>
      <c r="AD604" s="19" t="str">
        <f t="shared" si="75"/>
        <v/>
      </c>
      <c r="AE604" s="19" t="str">
        <f t="shared" si="76"/>
        <v/>
      </c>
      <c r="AG604" s="19" t="s">
        <v>632</v>
      </c>
      <c r="AH604" s="19" t="str">
        <f t="shared" si="77"/>
        <v>4346 JT Equity</v>
      </c>
      <c r="AI604" s="21">
        <f>IFERROR(IF($AG604&lt;&gt;"",_xll.BDP(AH604,"cur_mkt_cap")/1000000,""),"")</f>
        <v>20844.796559999999</v>
      </c>
      <c r="AJ604" s="22">
        <f>IFERROR((COUNTIF($AI$17:$AI604,$AI604)-1)*0.0001+$AI604,"")</f>
        <v>20844.796559999999</v>
      </c>
      <c r="AK604" s="22" t="str">
        <f t="shared" si="78"/>
        <v/>
      </c>
      <c r="AQ604" s="19"/>
      <c r="AR604" s="19"/>
      <c r="AT604" s="27"/>
      <c r="AU604" s="19"/>
    </row>
    <row r="605" spans="3:47">
      <c r="C605" s="7" t="str">
        <f t="shared" si="74"/>
        <v/>
      </c>
      <c r="AC605" s="19">
        <f t="shared" si="79"/>
        <v>589</v>
      </c>
      <c r="AD605" s="19" t="str">
        <f t="shared" si="75"/>
        <v/>
      </c>
      <c r="AE605" s="19" t="str">
        <f t="shared" si="76"/>
        <v/>
      </c>
      <c r="AG605" s="19" t="s">
        <v>633</v>
      </c>
      <c r="AH605" s="19" t="str">
        <f t="shared" si="77"/>
        <v>4350 JT Equity</v>
      </c>
      <c r="AI605" s="21">
        <f>IFERROR(IF($AG605&lt;&gt;"",_xll.BDP(AH605,"cur_mkt_cap")/1000000,""),"")</f>
        <v>13151.424000000001</v>
      </c>
      <c r="AJ605" s="22">
        <f>IFERROR((COUNTIF($AI$17:$AI605,$AI605)-1)*0.0001+$AI605,"")</f>
        <v>13151.424000000001</v>
      </c>
      <c r="AK605" s="22" t="str">
        <f t="shared" si="78"/>
        <v/>
      </c>
      <c r="AQ605" s="19"/>
      <c r="AR605" s="19"/>
      <c r="AT605" s="27"/>
      <c r="AU605" s="19"/>
    </row>
    <row r="606" spans="3:47">
      <c r="C606" s="7" t="str">
        <f t="shared" si="74"/>
        <v/>
      </c>
      <c r="AC606" s="19">
        <f t="shared" si="79"/>
        <v>590</v>
      </c>
      <c r="AD606" s="19" t="str">
        <f t="shared" si="75"/>
        <v/>
      </c>
      <c r="AE606" s="19" t="str">
        <f t="shared" si="76"/>
        <v/>
      </c>
      <c r="AG606" s="19" t="s">
        <v>634</v>
      </c>
      <c r="AH606" s="19" t="str">
        <f t="shared" si="77"/>
        <v>4362 JT Equity</v>
      </c>
      <c r="AI606" s="21">
        <f>IFERROR(IF($AG606&lt;&gt;"",_xll.BDP(AH606,"cur_mkt_cap")/1000000,""),"")</f>
        <v>23976.962415000002</v>
      </c>
      <c r="AJ606" s="22">
        <f>IFERROR((COUNTIF($AI$17:$AI606,$AI606)-1)*0.0001+$AI606,"")</f>
        <v>23976.962415000002</v>
      </c>
      <c r="AK606" s="22" t="str">
        <f t="shared" si="78"/>
        <v/>
      </c>
      <c r="AQ606" s="19"/>
      <c r="AR606" s="19"/>
      <c r="AT606" s="27"/>
      <c r="AU606" s="19"/>
    </row>
    <row r="607" spans="3:47">
      <c r="C607" s="7" t="str">
        <f t="shared" si="74"/>
        <v/>
      </c>
      <c r="AC607" s="19">
        <f t="shared" si="79"/>
        <v>591</v>
      </c>
      <c r="AD607" s="19" t="str">
        <f t="shared" si="75"/>
        <v/>
      </c>
      <c r="AE607" s="19" t="str">
        <f t="shared" si="76"/>
        <v/>
      </c>
      <c r="AG607" s="19" t="s">
        <v>635</v>
      </c>
      <c r="AH607" s="19" t="str">
        <f t="shared" si="77"/>
        <v>4368 JT Equity</v>
      </c>
      <c r="AI607" s="21">
        <f>IFERROR(IF($AG607&lt;&gt;"",_xll.BDP(AH607,"cur_mkt_cap")/1000000,""),"")</f>
        <v>113812.755</v>
      </c>
      <c r="AJ607" s="22">
        <f>IFERROR((COUNTIF($AI$17:$AI607,$AI607)-1)*0.0001+$AI607,"")</f>
        <v>113812.755</v>
      </c>
      <c r="AK607" s="22" t="str">
        <f t="shared" si="78"/>
        <v/>
      </c>
      <c r="AQ607" s="19"/>
      <c r="AR607" s="19"/>
      <c r="AT607" s="27"/>
      <c r="AU607" s="19"/>
    </row>
    <row r="608" spans="3:47">
      <c r="C608" s="7" t="str">
        <f t="shared" si="74"/>
        <v/>
      </c>
      <c r="AC608" s="19">
        <f t="shared" si="79"/>
        <v>592</v>
      </c>
      <c r="AD608" s="19" t="str">
        <f t="shared" si="75"/>
        <v/>
      </c>
      <c r="AE608" s="19" t="str">
        <f t="shared" si="76"/>
        <v/>
      </c>
      <c r="AG608" s="19" t="s">
        <v>636</v>
      </c>
      <c r="AH608" s="19" t="str">
        <f t="shared" si="77"/>
        <v>4401 JT Equity</v>
      </c>
      <c r="AI608" s="21">
        <f>IFERROR(IF($AG608&lt;&gt;"",_xll.BDP(AH608,"cur_mkt_cap")/1000000,""),"")</f>
        <v>163043.71826600001</v>
      </c>
      <c r="AJ608" s="22">
        <f>IFERROR((COUNTIF($AI$17:$AI608,$AI608)-1)*0.0001+$AI608,"")</f>
        <v>163043.71826600001</v>
      </c>
      <c r="AK608" s="22" t="str">
        <f t="shared" si="78"/>
        <v/>
      </c>
      <c r="AQ608" s="19"/>
      <c r="AR608" s="19"/>
      <c r="AT608" s="27"/>
      <c r="AU608" s="19"/>
    </row>
    <row r="609" spans="3:47">
      <c r="C609" s="7" t="str">
        <f t="shared" si="74"/>
        <v/>
      </c>
      <c r="AC609" s="19">
        <f t="shared" si="79"/>
        <v>593</v>
      </c>
      <c r="AD609" s="19" t="str">
        <f t="shared" si="75"/>
        <v/>
      </c>
      <c r="AE609" s="19" t="str">
        <f t="shared" si="76"/>
        <v/>
      </c>
      <c r="AG609" s="19" t="s">
        <v>637</v>
      </c>
      <c r="AH609" s="19" t="str">
        <f t="shared" si="77"/>
        <v>4403 JT Equity</v>
      </c>
      <c r="AI609" s="21">
        <f>IFERROR(IF($AG609&lt;&gt;"",_xll.BDP(AH609,"cur_mkt_cap")/1000000,""),"")</f>
        <v>219882.36403199998</v>
      </c>
      <c r="AJ609" s="22">
        <f>IFERROR((COUNTIF($AI$17:$AI609,$AI609)-1)*0.0001+$AI609,"")</f>
        <v>219882.36403199998</v>
      </c>
      <c r="AK609" s="22" t="str">
        <f t="shared" si="78"/>
        <v/>
      </c>
      <c r="AQ609" s="19"/>
      <c r="AR609" s="19"/>
      <c r="AT609" s="27"/>
      <c r="AU609" s="19"/>
    </row>
    <row r="610" spans="3:47">
      <c r="C610" s="7" t="str">
        <f t="shared" si="74"/>
        <v/>
      </c>
      <c r="AC610" s="19">
        <f t="shared" si="79"/>
        <v>594</v>
      </c>
      <c r="AD610" s="19" t="str">
        <f t="shared" si="75"/>
        <v/>
      </c>
      <c r="AE610" s="19" t="str">
        <f t="shared" si="76"/>
        <v/>
      </c>
      <c r="AG610" s="19" t="s">
        <v>638</v>
      </c>
      <c r="AH610" s="19" t="str">
        <f t="shared" si="77"/>
        <v>4404 JT Equity</v>
      </c>
      <c r="AI610" s="21">
        <f>IFERROR(IF($AG610&lt;&gt;"",_xll.BDP(AH610,"cur_mkt_cap")/1000000,""),"")</f>
        <v>14738.860422000002</v>
      </c>
      <c r="AJ610" s="22">
        <f>IFERROR((COUNTIF($AI$17:$AI610,$AI610)-1)*0.0001+$AI610,"")</f>
        <v>14738.860422000002</v>
      </c>
      <c r="AK610" s="22" t="str">
        <f t="shared" si="78"/>
        <v/>
      </c>
      <c r="AQ610" s="19"/>
      <c r="AR610" s="19"/>
      <c r="AT610" s="27"/>
      <c r="AU610" s="19"/>
    </row>
    <row r="611" spans="3:47">
      <c r="C611" s="7" t="str">
        <f t="shared" si="74"/>
        <v/>
      </c>
      <c r="AC611" s="19">
        <f t="shared" si="79"/>
        <v>595</v>
      </c>
      <c r="AD611" s="19" t="str">
        <f t="shared" si="75"/>
        <v/>
      </c>
      <c r="AE611" s="19" t="str">
        <f t="shared" si="76"/>
        <v/>
      </c>
      <c r="AG611" s="19" t="s">
        <v>639</v>
      </c>
      <c r="AH611" s="19" t="str">
        <f t="shared" si="77"/>
        <v>4406 JT Equity</v>
      </c>
      <c r="AI611" s="21">
        <f>IFERROR(IF($AG611&lt;&gt;"",_xll.BDP(AH611,"cur_mkt_cap")/1000000,""),"")</f>
        <v>5777.3537120000001</v>
      </c>
      <c r="AJ611" s="22">
        <f>IFERROR((COUNTIF($AI$17:$AI611,$AI611)-1)*0.0001+$AI611,"")</f>
        <v>5777.3537120000001</v>
      </c>
      <c r="AK611" s="22" t="str">
        <f t="shared" si="78"/>
        <v/>
      </c>
      <c r="AQ611" s="19"/>
      <c r="AR611" s="19"/>
      <c r="AT611" s="27"/>
      <c r="AU611" s="19"/>
    </row>
    <row r="612" spans="3:47">
      <c r="C612" s="7" t="str">
        <f t="shared" si="74"/>
        <v/>
      </c>
      <c r="AC612" s="19">
        <f t="shared" si="79"/>
        <v>596</v>
      </c>
      <c r="AD612" s="19" t="str">
        <f t="shared" si="75"/>
        <v/>
      </c>
      <c r="AE612" s="19" t="str">
        <f t="shared" si="76"/>
        <v/>
      </c>
      <c r="AG612" s="19" t="s">
        <v>640</v>
      </c>
      <c r="AH612" s="19" t="str">
        <f t="shared" si="77"/>
        <v>4410 JT Equity</v>
      </c>
      <c r="AI612" s="21">
        <f>IFERROR(IF($AG612&lt;&gt;"",_xll.BDP(AH612,"cur_mkt_cap")/1000000,""),"")</f>
        <v>20786.075612000001</v>
      </c>
      <c r="AJ612" s="22">
        <f>IFERROR((COUNTIF($AI$17:$AI612,$AI612)-1)*0.0001+$AI612,"")</f>
        <v>20786.075612000001</v>
      </c>
      <c r="AK612" s="22" t="str">
        <f t="shared" si="78"/>
        <v/>
      </c>
      <c r="AQ612" s="19"/>
      <c r="AR612" s="19"/>
      <c r="AT612" s="27"/>
      <c r="AU612" s="19"/>
    </row>
    <row r="613" spans="3:47">
      <c r="C613" s="7" t="str">
        <f t="shared" si="74"/>
        <v/>
      </c>
      <c r="AC613" s="19">
        <f t="shared" si="79"/>
        <v>597</v>
      </c>
      <c r="AD613" s="19">
        <f t="shared" si="75"/>
        <v>11</v>
      </c>
      <c r="AE613" s="19" t="str">
        <f t="shared" si="76"/>
        <v/>
      </c>
      <c r="AG613" s="19" t="s">
        <v>641</v>
      </c>
      <c r="AH613" s="19" t="str">
        <f t="shared" si="77"/>
        <v>4452 JT Equity</v>
      </c>
      <c r="AI613" s="21">
        <f>IFERROR(IF($AG613&lt;&gt;"",_xll.BDP(AH613,"cur_mkt_cap")/1000000,""),"")</f>
        <v>2870784</v>
      </c>
      <c r="AJ613" s="22">
        <f>IFERROR((COUNTIF($AI$17:$AI613,$AI613)-1)*0.0001+$AI613,"")</f>
        <v>2870784</v>
      </c>
      <c r="AK613" s="22">
        <f t="shared" si="78"/>
        <v>2870784</v>
      </c>
      <c r="AQ613" s="19"/>
      <c r="AR613" s="19"/>
      <c r="AT613" s="27"/>
      <c r="AU613" s="19"/>
    </row>
    <row r="614" spans="3:47">
      <c r="C614" s="7" t="str">
        <f t="shared" si="74"/>
        <v/>
      </c>
      <c r="AC614" s="19">
        <f t="shared" si="79"/>
        <v>598</v>
      </c>
      <c r="AD614" s="19" t="str">
        <f t="shared" si="75"/>
        <v/>
      </c>
      <c r="AE614" s="19" t="str">
        <f t="shared" si="76"/>
        <v/>
      </c>
      <c r="AG614" s="19" t="s">
        <v>642</v>
      </c>
      <c r="AH614" s="19" t="str">
        <f t="shared" si="77"/>
        <v>4461 JT Equity</v>
      </c>
      <c r="AI614" s="21">
        <f>IFERROR(IF($AG614&lt;&gt;"",_xll.BDP(AH614,"cur_mkt_cap")/1000000,""),"")</f>
        <v>23932.880831999999</v>
      </c>
      <c r="AJ614" s="22">
        <f>IFERROR((COUNTIF($AI$17:$AI614,$AI614)-1)*0.0001+$AI614,"")</f>
        <v>23932.880831999999</v>
      </c>
      <c r="AK614" s="22" t="str">
        <f t="shared" si="78"/>
        <v/>
      </c>
      <c r="AQ614" s="19"/>
      <c r="AR614" s="19"/>
      <c r="AT614" s="27"/>
      <c r="AU614" s="19"/>
    </row>
    <row r="615" spans="3:47">
      <c r="C615" s="7" t="str">
        <f t="shared" si="74"/>
        <v/>
      </c>
      <c r="AC615" s="19">
        <f t="shared" si="79"/>
        <v>599</v>
      </c>
      <c r="AD615" s="19" t="str">
        <f t="shared" si="75"/>
        <v/>
      </c>
      <c r="AE615" s="19" t="str">
        <f t="shared" si="76"/>
        <v/>
      </c>
      <c r="AG615" s="19" t="s">
        <v>643</v>
      </c>
      <c r="AH615" s="19" t="str">
        <f t="shared" si="77"/>
        <v>4465 JT Equity</v>
      </c>
      <c r="AI615" s="21">
        <f>IFERROR(IF($AG615&lt;&gt;"",_xll.BDP(AH615,"cur_mkt_cap")/1000000,""),"")</f>
        <v>8914.5779999999995</v>
      </c>
      <c r="AJ615" s="22">
        <f>IFERROR((COUNTIF($AI$17:$AI615,$AI615)-1)*0.0001+$AI615,"")</f>
        <v>8914.5779999999995</v>
      </c>
      <c r="AK615" s="22" t="str">
        <f t="shared" si="78"/>
        <v/>
      </c>
      <c r="AQ615" s="19"/>
      <c r="AR615" s="19"/>
      <c r="AT615" s="27"/>
      <c r="AU615" s="19"/>
    </row>
    <row r="616" spans="3:47">
      <c r="C616" s="7" t="str">
        <f t="shared" si="74"/>
        <v/>
      </c>
      <c r="AC616" s="19">
        <f t="shared" si="79"/>
        <v>600</v>
      </c>
      <c r="AD616" s="19" t="str">
        <f t="shared" si="75"/>
        <v/>
      </c>
      <c r="AE616" s="19" t="str">
        <f t="shared" si="76"/>
        <v/>
      </c>
      <c r="AG616" s="19" t="s">
        <v>644</v>
      </c>
      <c r="AH616" s="19" t="str">
        <f t="shared" si="77"/>
        <v>4471 JT Equity</v>
      </c>
      <c r="AI616" s="21">
        <f>IFERROR(IF($AG616&lt;&gt;"",_xll.BDP(AH616,"cur_mkt_cap")/1000000,""),"")</f>
        <v>111790.072</v>
      </c>
      <c r="AJ616" s="22">
        <f>IFERROR((COUNTIF($AI$17:$AI616,$AI616)-1)*0.0001+$AI616,"")</f>
        <v>111790.072</v>
      </c>
      <c r="AK616" s="22" t="str">
        <f t="shared" si="78"/>
        <v/>
      </c>
      <c r="AQ616" s="19"/>
      <c r="AR616" s="19"/>
      <c r="AT616" s="27"/>
      <c r="AU616" s="19"/>
    </row>
    <row r="617" spans="3:47">
      <c r="C617" s="7" t="str">
        <f t="shared" si="74"/>
        <v/>
      </c>
      <c r="AC617" s="19">
        <f t="shared" si="79"/>
        <v>601</v>
      </c>
      <c r="AD617" s="19">
        <f t="shared" si="75"/>
        <v>4</v>
      </c>
      <c r="AE617" s="19" t="str">
        <f t="shared" si="76"/>
        <v/>
      </c>
      <c r="AG617" s="19" t="s">
        <v>645</v>
      </c>
      <c r="AH617" s="19" t="str">
        <f t="shared" si="77"/>
        <v>4502 JT Equity</v>
      </c>
      <c r="AI617" s="21">
        <f>IFERROR(IF($AG617&lt;&gt;"",_xll.BDP(AH617,"cur_mkt_cap")/1000000,""),"")</f>
        <v>4127535.0932900002</v>
      </c>
      <c r="AJ617" s="22">
        <f>IFERROR((COUNTIF($AI$17:$AI617,$AI617)-1)*0.0001+$AI617,"")</f>
        <v>4127535.0932900002</v>
      </c>
      <c r="AK617" s="22">
        <f t="shared" si="78"/>
        <v>4127535.0932900002</v>
      </c>
      <c r="AQ617" s="19"/>
      <c r="AR617" s="19"/>
      <c r="AT617" s="27"/>
      <c r="AU617" s="19"/>
    </row>
    <row r="618" spans="3:47">
      <c r="C618" s="7" t="str">
        <f t="shared" si="74"/>
        <v/>
      </c>
      <c r="AC618" s="19">
        <f t="shared" si="79"/>
        <v>602</v>
      </c>
      <c r="AD618" s="19">
        <f t="shared" si="75"/>
        <v>7</v>
      </c>
      <c r="AE618" s="19" t="str">
        <f t="shared" si="76"/>
        <v/>
      </c>
      <c r="AG618" s="19" t="s">
        <v>646</v>
      </c>
      <c r="AH618" s="19" t="str">
        <f t="shared" si="77"/>
        <v>4503 JT Equity</v>
      </c>
      <c r="AI618" s="21">
        <f>IFERROR(IF($AG618&lt;&gt;"",_xll.BDP(AH618,"cur_mkt_cap")/1000000,""),"")</f>
        <v>3323349.1590249999</v>
      </c>
      <c r="AJ618" s="22">
        <f>IFERROR((COUNTIF($AI$17:$AI618,$AI618)-1)*0.0001+$AI618,"")</f>
        <v>3323349.1590249999</v>
      </c>
      <c r="AK618" s="22">
        <f t="shared" si="78"/>
        <v>3323349.1590249999</v>
      </c>
      <c r="AQ618" s="19"/>
      <c r="AR618" s="19"/>
      <c r="AT618" s="27"/>
      <c r="AU618" s="19"/>
    </row>
    <row r="619" spans="3:47">
      <c r="C619" s="7" t="str">
        <f t="shared" si="74"/>
        <v/>
      </c>
      <c r="AC619" s="19">
        <f t="shared" si="79"/>
        <v>603</v>
      </c>
      <c r="AD619" s="19" t="str">
        <f t="shared" si="75"/>
        <v/>
      </c>
      <c r="AE619" s="19" t="str">
        <f t="shared" si="76"/>
        <v/>
      </c>
      <c r="AG619" s="19" t="s">
        <v>647</v>
      </c>
      <c r="AH619" s="19" t="str">
        <f t="shared" si="77"/>
        <v>4506 JT Equity</v>
      </c>
      <c r="AI619" s="21">
        <f>IFERROR(IF($AG619&lt;&gt;"",_xll.BDP(AH619,"cur_mkt_cap")/1000000,""),"")</f>
        <v>792219.20661400002</v>
      </c>
      <c r="AJ619" s="22">
        <f>IFERROR((COUNTIF($AI$17:$AI619,$AI619)-1)*0.0001+$AI619,"")</f>
        <v>792219.20661400002</v>
      </c>
      <c r="AK619" s="22" t="str">
        <f t="shared" si="78"/>
        <v/>
      </c>
      <c r="AQ619" s="19"/>
      <c r="AR619" s="19"/>
      <c r="AT619" s="27"/>
      <c r="AU619" s="19"/>
    </row>
    <row r="620" spans="3:47">
      <c r="C620" s="7" t="str">
        <f t="shared" si="74"/>
        <v/>
      </c>
      <c r="AC620" s="19">
        <f t="shared" si="79"/>
        <v>604</v>
      </c>
      <c r="AD620" s="19">
        <f t="shared" si="75"/>
        <v>23</v>
      </c>
      <c r="AE620" s="19" t="str">
        <f t="shared" si="76"/>
        <v/>
      </c>
      <c r="AG620" s="19" t="s">
        <v>648</v>
      </c>
      <c r="AH620" s="19" t="str">
        <f t="shared" si="77"/>
        <v>4507 JT Equity</v>
      </c>
      <c r="AI620" s="21">
        <f>IFERROR(IF($AG620&lt;&gt;"",_xll.BDP(AH620,"cur_mkt_cap")/1000000,""),"")</f>
        <v>1800374.8225499999</v>
      </c>
      <c r="AJ620" s="22">
        <f>IFERROR((COUNTIF($AI$17:$AI620,$AI620)-1)*0.0001+$AI620,"")</f>
        <v>1800374.8225499999</v>
      </c>
      <c r="AK620" s="22">
        <f t="shared" si="78"/>
        <v>1800374.8225499999</v>
      </c>
      <c r="AQ620" s="19"/>
      <c r="AR620" s="19"/>
      <c r="AT620" s="27"/>
      <c r="AU620" s="19"/>
    </row>
    <row r="621" spans="3:47">
      <c r="C621" s="7" t="str">
        <f t="shared" si="74"/>
        <v/>
      </c>
      <c r="AC621" s="19">
        <f t="shared" si="79"/>
        <v>605</v>
      </c>
      <c r="AD621" s="19">
        <f t="shared" si="75"/>
        <v>39</v>
      </c>
      <c r="AE621" s="19" t="str">
        <f t="shared" si="76"/>
        <v/>
      </c>
      <c r="AG621" s="19" t="s">
        <v>649</v>
      </c>
      <c r="AH621" s="19" t="str">
        <f t="shared" si="77"/>
        <v>4508 JT Equity</v>
      </c>
      <c r="AI621" s="21">
        <f>IFERROR(IF($AG621&lt;&gt;"",_xll.BDP(AH621,"cur_mkt_cap")/1000000,""),"")</f>
        <v>1297436.803876</v>
      </c>
      <c r="AJ621" s="22">
        <f>IFERROR((COUNTIF($AI$17:$AI621,$AI621)-1)*0.0001+$AI621,"")</f>
        <v>1297436.803876</v>
      </c>
      <c r="AK621" s="22">
        <f t="shared" si="78"/>
        <v>1297436.803876</v>
      </c>
      <c r="AQ621" s="19"/>
      <c r="AR621" s="19"/>
      <c r="AT621" s="27"/>
      <c r="AU621" s="19"/>
    </row>
    <row r="622" spans="3:47">
      <c r="C622" s="7" t="str">
        <f t="shared" si="74"/>
        <v/>
      </c>
      <c r="AC622" s="19">
        <f t="shared" si="79"/>
        <v>606</v>
      </c>
      <c r="AD622" s="19" t="str">
        <f t="shared" si="75"/>
        <v/>
      </c>
      <c r="AE622" s="19" t="str">
        <f t="shared" si="76"/>
        <v/>
      </c>
      <c r="AG622" s="19" t="s">
        <v>650</v>
      </c>
      <c r="AH622" s="19" t="str">
        <f t="shared" si="77"/>
        <v>4512 JT Equity</v>
      </c>
      <c r="AI622" s="21">
        <f>IFERROR(IF($AG622&lt;&gt;"",_xll.BDP(AH622,"cur_mkt_cap")/1000000,""),"")</f>
        <v>8848.9345499999999</v>
      </c>
      <c r="AJ622" s="22">
        <f>IFERROR((COUNTIF($AI$17:$AI622,$AI622)-1)*0.0001+$AI622,"")</f>
        <v>8848.9345499999999</v>
      </c>
      <c r="AK622" s="22" t="str">
        <f t="shared" si="78"/>
        <v/>
      </c>
      <c r="AQ622" s="19"/>
      <c r="AR622" s="19"/>
      <c r="AT622" s="27"/>
      <c r="AU622" s="19"/>
    </row>
    <row r="623" spans="3:47">
      <c r="C623" s="7" t="str">
        <f t="shared" si="74"/>
        <v/>
      </c>
      <c r="AC623" s="19">
        <f t="shared" si="79"/>
        <v>607</v>
      </c>
      <c r="AD623" s="19" t="str">
        <f t="shared" si="75"/>
        <v/>
      </c>
      <c r="AE623" s="19" t="str">
        <f t="shared" si="76"/>
        <v/>
      </c>
      <c r="AG623" s="19" t="s">
        <v>651</v>
      </c>
      <c r="AH623" s="19" t="str">
        <f t="shared" si="77"/>
        <v>4514 JT Equity</v>
      </c>
      <c r="AI623" s="21">
        <f>IFERROR(IF($AG623&lt;&gt;"",_xll.BDP(AH623,"cur_mkt_cap")/1000000,""),"")</f>
        <v>52874.334269999999</v>
      </c>
      <c r="AJ623" s="22">
        <f>IFERROR((COUNTIF($AI$17:$AI623,$AI623)-1)*0.0001+$AI623,"")</f>
        <v>52874.334269999999</v>
      </c>
      <c r="AK623" s="22" t="str">
        <f t="shared" si="78"/>
        <v/>
      </c>
      <c r="AQ623" s="19"/>
      <c r="AR623" s="19"/>
      <c r="AT623" s="27"/>
      <c r="AU623" s="19"/>
    </row>
    <row r="624" spans="3:47">
      <c r="C624" s="7" t="str">
        <f t="shared" si="74"/>
        <v/>
      </c>
      <c r="AC624" s="19">
        <f t="shared" si="79"/>
        <v>608</v>
      </c>
      <c r="AD624" s="19" t="str">
        <f t="shared" si="75"/>
        <v/>
      </c>
      <c r="AE624" s="19" t="str">
        <f t="shared" si="76"/>
        <v/>
      </c>
      <c r="AG624" s="19" t="s">
        <v>652</v>
      </c>
      <c r="AH624" s="19" t="str">
        <f t="shared" si="77"/>
        <v>4516 JT Equity</v>
      </c>
      <c r="AI624" s="21">
        <f>IFERROR(IF($AG624&lt;&gt;"",_xll.BDP(AH624,"cur_mkt_cap")/1000000,""),"")</f>
        <v>431344.11176000006</v>
      </c>
      <c r="AJ624" s="22">
        <f>IFERROR((COUNTIF($AI$17:$AI624,$AI624)-1)*0.0001+$AI624,"")</f>
        <v>431344.11176000006</v>
      </c>
      <c r="AK624" s="22" t="str">
        <f t="shared" si="78"/>
        <v/>
      </c>
      <c r="AQ624" s="19"/>
      <c r="AR624" s="19"/>
      <c r="AT624" s="27"/>
      <c r="AU624" s="19"/>
    </row>
    <row r="625" spans="3:47">
      <c r="C625" s="7" t="str">
        <f t="shared" si="74"/>
        <v/>
      </c>
      <c r="AC625" s="19">
        <f t="shared" si="79"/>
        <v>609</v>
      </c>
      <c r="AD625" s="19" t="str">
        <f t="shared" si="75"/>
        <v/>
      </c>
      <c r="AE625" s="19" t="str">
        <f t="shared" si="76"/>
        <v/>
      </c>
      <c r="AG625" s="19" t="s">
        <v>653</v>
      </c>
      <c r="AH625" s="19" t="str">
        <f t="shared" si="77"/>
        <v>4517 JT Equity</v>
      </c>
      <c r="AI625" s="21">
        <f>IFERROR(IF($AG625&lt;&gt;"",_xll.BDP(AH625,"cur_mkt_cap")/1000000,""),"")</f>
        <v>37434.32</v>
      </c>
      <c r="AJ625" s="22">
        <f>IFERROR((COUNTIF($AI$17:$AI625,$AI625)-1)*0.0001+$AI625,"")</f>
        <v>37434.32</v>
      </c>
      <c r="AK625" s="22" t="str">
        <f t="shared" si="78"/>
        <v/>
      </c>
      <c r="AQ625" s="19"/>
      <c r="AR625" s="19"/>
      <c r="AT625" s="27"/>
      <c r="AU625" s="19"/>
    </row>
    <row r="626" spans="3:47">
      <c r="C626" s="7" t="str">
        <f t="shared" si="74"/>
        <v/>
      </c>
      <c r="AC626" s="19">
        <f t="shared" si="79"/>
        <v>610</v>
      </c>
      <c r="AD626" s="19">
        <f t="shared" si="75"/>
        <v>17</v>
      </c>
      <c r="AE626" s="19" t="str">
        <f t="shared" si="76"/>
        <v/>
      </c>
      <c r="AG626" s="19" t="s">
        <v>654</v>
      </c>
      <c r="AH626" s="19" t="str">
        <f t="shared" si="77"/>
        <v>4519 JT Equity</v>
      </c>
      <c r="AI626" s="21">
        <f>IFERROR(IF($AG626&lt;&gt;"",_xll.BDP(AH626,"cur_mkt_cap")/1000000,""),"")</f>
        <v>2157589.102095</v>
      </c>
      <c r="AJ626" s="22">
        <f>IFERROR((COUNTIF($AI$17:$AI626,$AI626)-1)*0.0001+$AI626,"")</f>
        <v>2157589.102095</v>
      </c>
      <c r="AK626" s="22">
        <f t="shared" si="78"/>
        <v>2157589.102095</v>
      </c>
      <c r="AQ626" s="19"/>
      <c r="AR626" s="19"/>
      <c r="AT626" s="27"/>
      <c r="AU626" s="19"/>
    </row>
    <row r="627" spans="3:47">
      <c r="C627" s="7" t="str">
        <f t="shared" si="74"/>
        <v/>
      </c>
      <c r="AC627" s="19">
        <f t="shared" si="79"/>
        <v>611</v>
      </c>
      <c r="AD627" s="19" t="str">
        <f t="shared" si="75"/>
        <v/>
      </c>
      <c r="AE627" s="19" t="str">
        <f t="shared" si="76"/>
        <v/>
      </c>
      <c r="AG627" s="19" t="s">
        <v>655</v>
      </c>
      <c r="AH627" s="19" t="str">
        <f t="shared" si="77"/>
        <v>4521 JT Equity</v>
      </c>
      <c r="AI627" s="21">
        <f>IFERROR(IF($AG627&lt;&gt;"",_xll.BDP(AH627,"cur_mkt_cap")/1000000,""),"")</f>
        <v>285794.40700000001</v>
      </c>
      <c r="AJ627" s="22">
        <f>IFERROR((COUNTIF($AI$17:$AI627,$AI627)-1)*0.0001+$AI627,"")</f>
        <v>285794.40700000001</v>
      </c>
      <c r="AK627" s="22" t="str">
        <f t="shared" si="78"/>
        <v/>
      </c>
      <c r="AQ627" s="19"/>
      <c r="AR627" s="19"/>
      <c r="AT627" s="27"/>
      <c r="AU627" s="19"/>
    </row>
    <row r="628" spans="3:47">
      <c r="C628" s="7" t="str">
        <f t="shared" si="74"/>
        <v/>
      </c>
      <c r="AC628" s="19">
        <f t="shared" si="79"/>
        <v>612</v>
      </c>
      <c r="AD628" s="19">
        <f t="shared" si="75"/>
        <v>21</v>
      </c>
      <c r="AE628" s="19" t="str">
        <f t="shared" si="76"/>
        <v/>
      </c>
      <c r="AG628" s="19" t="s">
        <v>656</v>
      </c>
      <c r="AH628" s="19" t="str">
        <f t="shared" si="77"/>
        <v>4523 JT Equity</v>
      </c>
      <c r="AI628" s="21">
        <f>IFERROR(IF($AG628&lt;&gt;"",_xll.BDP(AH628,"cur_mkt_cap")/1000000,""),"")</f>
        <v>1825369.571095</v>
      </c>
      <c r="AJ628" s="22">
        <f>IFERROR((COUNTIF($AI$17:$AI628,$AI628)-1)*0.0001+$AI628,"")</f>
        <v>1825369.571095</v>
      </c>
      <c r="AK628" s="22">
        <f t="shared" si="78"/>
        <v>1825369.571095</v>
      </c>
      <c r="AQ628" s="19"/>
      <c r="AR628" s="19"/>
      <c r="AT628" s="27"/>
      <c r="AU628" s="19"/>
    </row>
    <row r="629" spans="3:47">
      <c r="C629" s="7" t="str">
        <f t="shared" si="74"/>
        <v/>
      </c>
      <c r="AC629" s="19">
        <f t="shared" si="79"/>
        <v>613</v>
      </c>
      <c r="AD629" s="19" t="str">
        <f t="shared" si="75"/>
        <v/>
      </c>
      <c r="AE629" s="19" t="str">
        <f t="shared" si="76"/>
        <v/>
      </c>
      <c r="AG629" s="19" t="s">
        <v>657</v>
      </c>
      <c r="AH629" s="19" t="str">
        <f t="shared" si="77"/>
        <v>4526 JT Equity</v>
      </c>
      <c r="AI629" s="21">
        <f>IFERROR(IF($AG629&lt;&gt;"",_xll.BDP(AH629,"cur_mkt_cap")/1000000,""),"")</f>
        <v>88126.541500000007</v>
      </c>
      <c r="AJ629" s="22">
        <f>IFERROR((COUNTIF($AI$17:$AI629,$AI629)-1)*0.0001+$AI629,"")</f>
        <v>88126.541500000007</v>
      </c>
      <c r="AK629" s="22" t="str">
        <f t="shared" si="78"/>
        <v/>
      </c>
      <c r="AQ629" s="19"/>
      <c r="AR629" s="19"/>
      <c r="AT629" s="27"/>
      <c r="AU629" s="19"/>
    </row>
    <row r="630" spans="3:47">
      <c r="C630" s="7" t="str">
        <f t="shared" si="74"/>
        <v/>
      </c>
      <c r="AC630" s="19">
        <f t="shared" si="79"/>
        <v>614</v>
      </c>
      <c r="AD630" s="19" t="str">
        <f t="shared" si="75"/>
        <v/>
      </c>
      <c r="AE630" s="19" t="str">
        <f t="shared" si="76"/>
        <v/>
      </c>
      <c r="AG630" s="19" t="s">
        <v>658</v>
      </c>
      <c r="AH630" s="19" t="str">
        <f t="shared" si="77"/>
        <v>4527 JT Equity</v>
      </c>
      <c r="AI630" s="21">
        <f>IFERROR(IF($AG630&lt;&gt;"",_xll.BDP(AH630,"cur_mkt_cap")/1000000,""),"")</f>
        <v>258162.52567599999</v>
      </c>
      <c r="AJ630" s="22">
        <f>IFERROR((COUNTIF($AI$17:$AI630,$AI630)-1)*0.0001+$AI630,"")</f>
        <v>258162.52567599999</v>
      </c>
      <c r="AK630" s="22" t="str">
        <f t="shared" si="78"/>
        <v/>
      </c>
      <c r="AQ630" s="19"/>
      <c r="AR630" s="19"/>
      <c r="AT630" s="27"/>
      <c r="AU630" s="19"/>
    </row>
    <row r="631" spans="3:47">
      <c r="C631" s="7" t="str">
        <f t="shared" si="74"/>
        <v/>
      </c>
      <c r="AC631" s="19">
        <f t="shared" si="79"/>
        <v>615</v>
      </c>
      <c r="AD631" s="19">
        <f t="shared" si="75"/>
        <v>32</v>
      </c>
      <c r="AE631" s="19" t="str">
        <f t="shared" si="76"/>
        <v/>
      </c>
      <c r="AG631" s="19" t="s">
        <v>659</v>
      </c>
      <c r="AH631" s="19" t="str">
        <f t="shared" si="77"/>
        <v>4528 JT Equity</v>
      </c>
      <c r="AI631" s="21">
        <f>IFERROR(IF($AG631&lt;&gt;"",_xll.BDP(AH631,"cur_mkt_cap")/1000000,""),"")</f>
        <v>1482226.9312499999</v>
      </c>
      <c r="AJ631" s="22">
        <f>IFERROR((COUNTIF($AI$17:$AI631,$AI631)-1)*0.0001+$AI631,"")</f>
        <v>1482226.9312499999</v>
      </c>
      <c r="AK631" s="22">
        <f t="shared" si="78"/>
        <v>1482226.9312499999</v>
      </c>
      <c r="AQ631" s="19"/>
      <c r="AR631" s="19"/>
      <c r="AT631" s="27"/>
      <c r="AU631" s="19"/>
    </row>
    <row r="632" spans="3:47">
      <c r="C632" s="7" t="str">
        <f t="shared" si="74"/>
        <v/>
      </c>
      <c r="AC632" s="19">
        <f t="shared" si="79"/>
        <v>616</v>
      </c>
      <c r="AD632" s="19" t="str">
        <f t="shared" si="75"/>
        <v/>
      </c>
      <c r="AE632" s="19" t="str">
        <f t="shared" si="76"/>
        <v/>
      </c>
      <c r="AG632" s="19" t="s">
        <v>660</v>
      </c>
      <c r="AH632" s="19" t="str">
        <f t="shared" si="77"/>
        <v>4530 JT Equity</v>
      </c>
      <c r="AI632" s="21">
        <f>IFERROR(IF($AG632&lt;&gt;"",_xll.BDP(AH632,"cur_mkt_cap")/1000000,""),"")</f>
        <v>583360.80634999997</v>
      </c>
      <c r="AJ632" s="22">
        <f>IFERROR((COUNTIF($AI$17:$AI632,$AI632)-1)*0.0001+$AI632,"")</f>
        <v>583360.80634999997</v>
      </c>
      <c r="AK632" s="22" t="str">
        <f t="shared" si="78"/>
        <v/>
      </c>
      <c r="AQ632" s="19"/>
      <c r="AR632" s="19"/>
      <c r="AT632" s="27"/>
      <c r="AU632" s="19"/>
    </row>
    <row r="633" spans="3:47">
      <c r="C633" s="7" t="str">
        <f t="shared" si="74"/>
        <v/>
      </c>
      <c r="AC633" s="19">
        <f t="shared" si="79"/>
        <v>617</v>
      </c>
      <c r="AD633" s="19" t="str">
        <f t="shared" si="75"/>
        <v/>
      </c>
      <c r="AE633" s="19" t="str">
        <f t="shared" si="76"/>
        <v/>
      </c>
      <c r="AG633" s="19" t="s">
        <v>661</v>
      </c>
      <c r="AH633" s="19" t="str">
        <f t="shared" si="77"/>
        <v>4531 JT Equity</v>
      </c>
      <c r="AI633" s="21">
        <f>IFERROR(IF($AG633&lt;&gt;"",_xll.BDP(AH633,"cur_mkt_cap")/1000000,""),"")</f>
        <v>5976.9279999999999</v>
      </c>
      <c r="AJ633" s="22">
        <f>IFERROR((COUNTIF($AI$17:$AI633,$AI633)-1)*0.0001+$AI633,"")</f>
        <v>5976.9279999999999</v>
      </c>
      <c r="AK633" s="22" t="str">
        <f t="shared" si="78"/>
        <v/>
      </c>
      <c r="AQ633" s="19"/>
      <c r="AR633" s="19"/>
      <c r="AT633" s="27"/>
      <c r="AU633" s="19"/>
    </row>
    <row r="634" spans="3:47">
      <c r="C634" s="7" t="str">
        <f t="shared" si="74"/>
        <v/>
      </c>
      <c r="AC634" s="19">
        <f t="shared" si="79"/>
        <v>618</v>
      </c>
      <c r="AD634" s="19" t="str">
        <f t="shared" si="75"/>
        <v/>
      </c>
      <c r="AE634" s="19" t="str">
        <f t="shared" si="76"/>
        <v/>
      </c>
      <c r="AG634" s="19" t="s">
        <v>662</v>
      </c>
      <c r="AH634" s="19" t="str">
        <f t="shared" si="77"/>
        <v>4534 JT Equity</v>
      </c>
      <c r="AI634" s="21">
        <f>IFERROR(IF($AG634&lt;&gt;"",_xll.BDP(AH634,"cur_mkt_cap")/1000000,""),"")</f>
        <v>176441.80000000002</v>
      </c>
      <c r="AJ634" s="22">
        <f>IFERROR((COUNTIF($AI$17:$AI634,$AI634)-1)*0.0001+$AI634,"")</f>
        <v>176441.80000000002</v>
      </c>
      <c r="AK634" s="22" t="str">
        <f t="shared" si="78"/>
        <v/>
      </c>
      <c r="AQ634" s="19"/>
      <c r="AR634" s="19"/>
      <c r="AT634" s="27"/>
      <c r="AU634" s="19"/>
    </row>
    <row r="635" spans="3:47">
      <c r="C635" s="7" t="str">
        <f t="shared" si="74"/>
        <v/>
      </c>
      <c r="AC635" s="19">
        <f t="shared" si="79"/>
        <v>619</v>
      </c>
      <c r="AD635" s="19" t="str">
        <f t="shared" si="75"/>
        <v/>
      </c>
      <c r="AE635" s="19" t="str">
        <f t="shared" si="76"/>
        <v/>
      </c>
      <c r="AG635" s="19" t="s">
        <v>663</v>
      </c>
      <c r="AH635" s="19" t="str">
        <f t="shared" si="77"/>
        <v>4536 JT Equity</v>
      </c>
      <c r="AI635" s="21">
        <f>IFERROR(IF($AG635&lt;&gt;"",_xll.BDP(AH635,"cur_mkt_cap")/1000000,""),"")</f>
        <v>659758.14937500004</v>
      </c>
      <c r="AJ635" s="22">
        <f>IFERROR((COUNTIF($AI$17:$AI635,$AI635)-1)*0.0001+$AI635,"")</f>
        <v>659758.14937500004</v>
      </c>
      <c r="AK635" s="22" t="str">
        <f t="shared" si="78"/>
        <v/>
      </c>
      <c r="AQ635" s="19"/>
      <c r="AR635" s="19"/>
      <c r="AT635" s="27"/>
      <c r="AU635" s="19"/>
    </row>
    <row r="636" spans="3:47">
      <c r="C636" s="7" t="str">
        <f t="shared" si="74"/>
        <v/>
      </c>
      <c r="AC636" s="19">
        <f t="shared" si="79"/>
        <v>620</v>
      </c>
      <c r="AD636" s="19" t="str">
        <f t="shared" si="75"/>
        <v/>
      </c>
      <c r="AE636" s="19" t="str">
        <f t="shared" si="76"/>
        <v/>
      </c>
      <c r="AG636" s="19" t="s">
        <v>664</v>
      </c>
      <c r="AH636" s="19" t="str">
        <f t="shared" si="77"/>
        <v>4538 JT Equity</v>
      </c>
      <c r="AI636" s="21">
        <f>IFERROR(IF($AG636&lt;&gt;"",_xll.BDP(AH636,"cur_mkt_cap")/1000000,""),"")</f>
        <v>26746.808270000001</v>
      </c>
      <c r="AJ636" s="22">
        <f>IFERROR((COUNTIF($AI$17:$AI636,$AI636)-1)*0.0001+$AI636,"")</f>
        <v>26746.808270000001</v>
      </c>
      <c r="AK636" s="22" t="str">
        <f t="shared" si="78"/>
        <v/>
      </c>
      <c r="AQ636" s="19"/>
      <c r="AR636" s="19"/>
      <c r="AT636" s="27"/>
      <c r="AU636" s="19"/>
    </row>
    <row r="637" spans="3:47">
      <c r="C637" s="7" t="str">
        <f t="shared" si="74"/>
        <v/>
      </c>
      <c r="AC637" s="19">
        <f t="shared" si="79"/>
        <v>621</v>
      </c>
      <c r="AD637" s="19" t="str">
        <f t="shared" si="75"/>
        <v/>
      </c>
      <c r="AE637" s="19" t="str">
        <f t="shared" si="76"/>
        <v/>
      </c>
      <c r="AG637" s="19" t="s">
        <v>665</v>
      </c>
      <c r="AH637" s="19" t="str">
        <f t="shared" si="77"/>
        <v>4539 JT Equity</v>
      </c>
      <c r="AI637" s="21">
        <f>IFERROR(IF($AG637&lt;&gt;"",_xll.BDP(AH637,"cur_mkt_cap")/1000000,""),"")</f>
        <v>23523.038400000001</v>
      </c>
      <c r="AJ637" s="22">
        <f>IFERROR((COUNTIF($AI$17:$AI637,$AI637)-1)*0.0001+$AI637,"")</f>
        <v>23523.038400000001</v>
      </c>
      <c r="AK637" s="22" t="str">
        <f t="shared" si="78"/>
        <v/>
      </c>
      <c r="AQ637" s="19"/>
      <c r="AR637" s="19"/>
      <c r="AT637" s="27"/>
      <c r="AU637" s="19"/>
    </row>
    <row r="638" spans="3:47">
      <c r="C638" s="7" t="str">
        <f t="shared" si="74"/>
        <v/>
      </c>
      <c r="AC638" s="19">
        <f t="shared" si="79"/>
        <v>622</v>
      </c>
      <c r="AD638" s="19" t="str">
        <f t="shared" si="75"/>
        <v/>
      </c>
      <c r="AE638" s="19" t="str">
        <f t="shared" si="76"/>
        <v/>
      </c>
      <c r="AG638" s="19" t="s">
        <v>666</v>
      </c>
      <c r="AH638" s="19" t="str">
        <f t="shared" si="77"/>
        <v>4540 JT Equity</v>
      </c>
      <c r="AI638" s="21">
        <f>IFERROR(IF($AG638&lt;&gt;"",_xll.BDP(AH638,"cur_mkt_cap")/1000000,""),"")</f>
        <v>236377.35108000002</v>
      </c>
      <c r="AJ638" s="22">
        <f>IFERROR((COUNTIF($AI$17:$AI638,$AI638)-1)*0.0001+$AI638,"")</f>
        <v>236377.35108000002</v>
      </c>
      <c r="AK638" s="22" t="str">
        <f t="shared" si="78"/>
        <v/>
      </c>
      <c r="AQ638" s="19"/>
      <c r="AR638" s="19"/>
      <c r="AT638" s="27"/>
      <c r="AU638" s="19"/>
    </row>
    <row r="639" spans="3:47">
      <c r="C639" s="7" t="str">
        <f t="shared" si="74"/>
        <v/>
      </c>
      <c r="AC639" s="19">
        <f t="shared" si="79"/>
        <v>623</v>
      </c>
      <c r="AD639" s="19" t="str">
        <f t="shared" si="75"/>
        <v/>
      </c>
      <c r="AE639" s="19" t="str">
        <f t="shared" si="76"/>
        <v/>
      </c>
      <c r="AG639" s="19" t="s">
        <v>667</v>
      </c>
      <c r="AH639" s="19" t="str">
        <f t="shared" si="77"/>
        <v>4541 JT Equity</v>
      </c>
      <c r="AI639" s="21">
        <f>IFERROR(IF($AG639&lt;&gt;"",_xll.BDP(AH639,"cur_mkt_cap")/1000000,""),"")</f>
        <v>102823.19514</v>
      </c>
      <c r="AJ639" s="22">
        <f>IFERROR((COUNTIF($AI$17:$AI639,$AI639)-1)*0.0001+$AI639,"")</f>
        <v>102823.19514</v>
      </c>
      <c r="AK639" s="22" t="str">
        <f t="shared" si="78"/>
        <v/>
      </c>
      <c r="AQ639" s="19"/>
      <c r="AR639" s="19"/>
      <c r="AT639" s="27"/>
      <c r="AU639" s="19"/>
    </row>
    <row r="640" spans="3:47">
      <c r="C640" s="7" t="str">
        <f t="shared" si="74"/>
        <v/>
      </c>
      <c r="AC640" s="19">
        <f t="shared" si="79"/>
        <v>624</v>
      </c>
      <c r="AD640" s="19">
        <f t="shared" si="75"/>
        <v>33</v>
      </c>
      <c r="AE640" s="19" t="str">
        <f t="shared" si="76"/>
        <v/>
      </c>
      <c r="AG640" s="19" t="s">
        <v>668</v>
      </c>
      <c r="AH640" s="19" t="str">
        <f t="shared" si="77"/>
        <v>4543 JT Equity</v>
      </c>
      <c r="AI640" s="21">
        <f>IFERROR(IF($AG640&lt;&gt;"",_xll.BDP(AH640,"cur_mkt_cap")/1000000,""),"")</f>
        <v>1475369.6202</v>
      </c>
      <c r="AJ640" s="22">
        <f>IFERROR((COUNTIF($AI$17:$AI640,$AI640)-1)*0.0001+$AI640,"")</f>
        <v>1475369.6202</v>
      </c>
      <c r="AK640" s="22">
        <f t="shared" si="78"/>
        <v>1475369.6202</v>
      </c>
      <c r="AQ640" s="19"/>
      <c r="AR640" s="19"/>
      <c r="AT640" s="27"/>
      <c r="AU640" s="19"/>
    </row>
    <row r="641" spans="3:47">
      <c r="C641" s="7" t="str">
        <f t="shared" si="74"/>
        <v/>
      </c>
      <c r="AC641" s="19">
        <f t="shared" si="79"/>
        <v>625</v>
      </c>
      <c r="AD641" s="19" t="str">
        <f t="shared" si="75"/>
        <v/>
      </c>
      <c r="AE641" s="19" t="str">
        <f t="shared" si="76"/>
        <v/>
      </c>
      <c r="AG641" s="19" t="s">
        <v>669</v>
      </c>
      <c r="AH641" s="19" t="str">
        <f t="shared" si="77"/>
        <v>4544 JT Equity</v>
      </c>
      <c r="AI641" s="21">
        <f>IFERROR(IF($AG641&lt;&gt;"",_xll.BDP(AH641,"cur_mkt_cap")/1000000,""),"")</f>
        <v>291489.87494000001</v>
      </c>
      <c r="AJ641" s="22">
        <f>IFERROR((COUNTIF($AI$17:$AI641,$AI641)-1)*0.0001+$AI641,"")</f>
        <v>291489.87494000001</v>
      </c>
      <c r="AK641" s="22" t="str">
        <f t="shared" si="78"/>
        <v/>
      </c>
      <c r="AQ641" s="19"/>
      <c r="AR641" s="19"/>
      <c r="AT641" s="27"/>
      <c r="AU641" s="19"/>
    </row>
    <row r="642" spans="3:47">
      <c r="C642" s="7" t="str">
        <f t="shared" si="74"/>
        <v/>
      </c>
      <c r="AC642" s="19">
        <f t="shared" si="79"/>
        <v>626</v>
      </c>
      <c r="AD642" s="19" t="str">
        <f t="shared" si="75"/>
        <v/>
      </c>
      <c r="AE642" s="19" t="str">
        <f t="shared" si="76"/>
        <v/>
      </c>
      <c r="AG642" s="19" t="s">
        <v>670</v>
      </c>
      <c r="AH642" s="19" t="str">
        <f t="shared" si="77"/>
        <v>4547 JT Equity</v>
      </c>
      <c r="AI642" s="21">
        <f>IFERROR(IF($AG642&lt;&gt;"",_xll.BDP(AH642,"cur_mkt_cap")/1000000,""),"")</f>
        <v>156198.96806000001</v>
      </c>
      <c r="AJ642" s="22">
        <f>IFERROR((COUNTIF($AI$17:$AI642,$AI642)-1)*0.0001+$AI642,"")</f>
        <v>156198.96806000001</v>
      </c>
      <c r="AK642" s="22" t="str">
        <f t="shared" si="78"/>
        <v/>
      </c>
      <c r="AQ642" s="19"/>
      <c r="AR642" s="19"/>
      <c r="AT642" s="27"/>
      <c r="AU642" s="19"/>
    </row>
    <row r="643" spans="3:47">
      <c r="C643" s="7" t="str">
        <f t="shared" si="74"/>
        <v/>
      </c>
      <c r="AC643" s="19">
        <f t="shared" si="79"/>
        <v>627</v>
      </c>
      <c r="AD643" s="19" t="str">
        <f t="shared" si="75"/>
        <v/>
      </c>
      <c r="AE643" s="19" t="str">
        <f t="shared" si="76"/>
        <v/>
      </c>
      <c r="AG643" s="19" t="s">
        <v>671</v>
      </c>
      <c r="AH643" s="19" t="str">
        <f t="shared" si="77"/>
        <v>4548 JT Equity</v>
      </c>
      <c r="AI643" s="21">
        <f>IFERROR(IF($AG643&lt;&gt;"",_xll.BDP(AH643,"cur_mkt_cap")/1000000,""),"")</f>
        <v>99026.964099000004</v>
      </c>
      <c r="AJ643" s="22">
        <f>IFERROR((COUNTIF($AI$17:$AI643,$AI643)-1)*0.0001+$AI643,"")</f>
        <v>99026.964099000004</v>
      </c>
      <c r="AK643" s="22" t="str">
        <f t="shared" si="78"/>
        <v/>
      </c>
      <c r="AQ643" s="19"/>
      <c r="AR643" s="19"/>
      <c r="AT643" s="27"/>
      <c r="AU643" s="19"/>
    </row>
    <row r="644" spans="3:47">
      <c r="C644" s="7" t="str">
        <f t="shared" si="74"/>
        <v/>
      </c>
      <c r="AC644" s="19">
        <f t="shared" si="79"/>
        <v>628</v>
      </c>
      <c r="AD644" s="19" t="str">
        <f t="shared" si="75"/>
        <v/>
      </c>
      <c r="AE644" s="19" t="str">
        <f t="shared" si="76"/>
        <v/>
      </c>
      <c r="AG644" s="19" t="s">
        <v>672</v>
      </c>
      <c r="AH644" s="19" t="str">
        <f t="shared" si="77"/>
        <v>4549 JT Equity</v>
      </c>
      <c r="AI644" s="21">
        <f>IFERROR(IF($AG644&lt;&gt;"",_xll.BDP(AH644,"cur_mkt_cap")/1000000,""),"")</f>
        <v>65856.424975000002</v>
      </c>
      <c r="AJ644" s="22">
        <f>IFERROR((COUNTIF($AI$17:$AI644,$AI644)-1)*0.0001+$AI644,"")</f>
        <v>65856.424975000002</v>
      </c>
      <c r="AK644" s="22" t="str">
        <f t="shared" si="78"/>
        <v/>
      </c>
      <c r="AQ644" s="19"/>
      <c r="AR644" s="19"/>
      <c r="AT644" s="27"/>
      <c r="AU644" s="19"/>
    </row>
    <row r="645" spans="3:47">
      <c r="C645" s="7" t="str">
        <f t="shared" si="74"/>
        <v/>
      </c>
      <c r="AC645" s="19">
        <f t="shared" si="79"/>
        <v>629</v>
      </c>
      <c r="AD645" s="19" t="str">
        <f t="shared" si="75"/>
        <v/>
      </c>
      <c r="AE645" s="19" t="str">
        <f t="shared" si="76"/>
        <v/>
      </c>
      <c r="AG645" s="19" t="s">
        <v>673</v>
      </c>
      <c r="AH645" s="19" t="str">
        <f t="shared" si="77"/>
        <v>4550 JT Equity</v>
      </c>
      <c r="AI645" s="21">
        <f>IFERROR(IF($AG645&lt;&gt;"",_xll.BDP(AH645,"cur_mkt_cap")/1000000,""),"")</f>
        <v>30506.280419999999</v>
      </c>
      <c r="AJ645" s="22">
        <f>IFERROR((COUNTIF($AI$17:$AI645,$AI645)-1)*0.0001+$AI645,"")</f>
        <v>30506.280419999999</v>
      </c>
      <c r="AK645" s="22" t="str">
        <f t="shared" si="78"/>
        <v/>
      </c>
      <c r="AQ645" s="19"/>
      <c r="AR645" s="19"/>
      <c r="AT645" s="27"/>
      <c r="AU645" s="19"/>
    </row>
    <row r="646" spans="3:47">
      <c r="C646" s="7" t="str">
        <f t="shared" si="74"/>
        <v/>
      </c>
      <c r="AC646" s="19">
        <f t="shared" si="79"/>
        <v>630</v>
      </c>
      <c r="AD646" s="19" t="str">
        <f t="shared" si="75"/>
        <v/>
      </c>
      <c r="AE646" s="19" t="str">
        <f t="shared" si="76"/>
        <v/>
      </c>
      <c r="AG646" s="19" t="s">
        <v>674</v>
      </c>
      <c r="AH646" s="19" t="str">
        <f t="shared" si="77"/>
        <v>4551 JT Equity</v>
      </c>
      <c r="AI646" s="21">
        <f>IFERROR(IF($AG646&lt;&gt;"",_xll.BDP(AH646,"cur_mkt_cap")/1000000,""),"")</f>
        <v>83980.800000000003</v>
      </c>
      <c r="AJ646" s="22">
        <f>IFERROR((COUNTIF($AI$17:$AI646,$AI646)-1)*0.0001+$AI646,"")</f>
        <v>83980.800000000003</v>
      </c>
      <c r="AK646" s="22" t="str">
        <f t="shared" si="78"/>
        <v/>
      </c>
      <c r="AQ646" s="19"/>
      <c r="AR646" s="19"/>
      <c r="AT646" s="27"/>
      <c r="AU646" s="19"/>
    </row>
    <row r="647" spans="3:47">
      <c r="C647" s="7" t="str">
        <f t="shared" si="74"/>
        <v/>
      </c>
      <c r="AC647" s="19">
        <f t="shared" si="79"/>
        <v>631</v>
      </c>
      <c r="AD647" s="19" t="str">
        <f t="shared" si="75"/>
        <v/>
      </c>
      <c r="AE647" s="19" t="str">
        <f t="shared" si="76"/>
        <v/>
      </c>
      <c r="AG647" s="19" t="s">
        <v>675</v>
      </c>
      <c r="AH647" s="19" t="str">
        <f t="shared" si="77"/>
        <v>4552 JT Equity</v>
      </c>
      <c r="AI647" s="21">
        <f>IFERROR(IF($AG647&lt;&gt;"",_xll.BDP(AH647,"cur_mkt_cap")/1000000,""),"")</f>
        <v>91590.955025000003</v>
      </c>
      <c r="AJ647" s="22">
        <f>IFERROR((COUNTIF($AI$17:$AI647,$AI647)-1)*0.0001+$AI647,"")</f>
        <v>91590.955025000003</v>
      </c>
      <c r="AK647" s="22" t="str">
        <f t="shared" si="78"/>
        <v/>
      </c>
      <c r="AQ647" s="19"/>
      <c r="AR647" s="19"/>
      <c r="AT647" s="27"/>
      <c r="AU647" s="19"/>
    </row>
    <row r="648" spans="3:47">
      <c r="C648" s="7" t="str">
        <f t="shared" si="74"/>
        <v/>
      </c>
      <c r="AC648" s="19">
        <f t="shared" si="79"/>
        <v>632</v>
      </c>
      <c r="AD648" s="19" t="str">
        <f t="shared" si="75"/>
        <v/>
      </c>
      <c r="AE648" s="19" t="str">
        <f t="shared" si="76"/>
        <v/>
      </c>
      <c r="AG648" s="19" t="s">
        <v>676</v>
      </c>
      <c r="AH648" s="19" t="str">
        <f t="shared" si="77"/>
        <v>4553 JT Equity</v>
      </c>
      <c r="AI648" s="21">
        <f>IFERROR(IF($AG648&lt;&gt;"",_xll.BDP(AH648,"cur_mkt_cap")/1000000,""),"")</f>
        <v>87920.639999999999</v>
      </c>
      <c r="AJ648" s="22">
        <f>IFERROR((COUNTIF($AI$17:$AI648,$AI648)-1)*0.0001+$AI648,"")</f>
        <v>87920.639999999999</v>
      </c>
      <c r="AK648" s="22" t="str">
        <f t="shared" si="78"/>
        <v/>
      </c>
      <c r="AQ648" s="19"/>
      <c r="AR648" s="19"/>
      <c r="AT648" s="27"/>
      <c r="AU648" s="19"/>
    </row>
    <row r="649" spans="3:47">
      <c r="C649" s="7" t="str">
        <f t="shared" si="74"/>
        <v/>
      </c>
      <c r="AC649" s="19">
        <f t="shared" si="79"/>
        <v>633</v>
      </c>
      <c r="AD649" s="19" t="str">
        <f t="shared" si="75"/>
        <v/>
      </c>
      <c r="AE649" s="19" t="str">
        <f t="shared" si="76"/>
        <v/>
      </c>
      <c r="AG649" s="19" t="s">
        <v>677</v>
      </c>
      <c r="AH649" s="19" t="str">
        <f t="shared" si="77"/>
        <v>4554 JT Equity</v>
      </c>
      <c r="AI649" s="21">
        <f>IFERROR(IF($AG649&lt;&gt;"",_xll.BDP(AH649,"cur_mkt_cap")/1000000,""),"")</f>
        <v>48521.5245</v>
      </c>
      <c r="AJ649" s="22">
        <f>IFERROR((COUNTIF($AI$17:$AI649,$AI649)-1)*0.0001+$AI649,"")</f>
        <v>48521.5245</v>
      </c>
      <c r="AK649" s="22" t="str">
        <f t="shared" si="78"/>
        <v/>
      </c>
      <c r="AQ649" s="19"/>
      <c r="AR649" s="19"/>
      <c r="AT649" s="27"/>
      <c r="AU649" s="19"/>
    </row>
    <row r="650" spans="3:47">
      <c r="C650" s="7" t="str">
        <f t="shared" si="74"/>
        <v/>
      </c>
      <c r="AC650" s="19">
        <f t="shared" si="79"/>
        <v>634</v>
      </c>
      <c r="AD650" s="19" t="str">
        <f t="shared" si="75"/>
        <v/>
      </c>
      <c r="AE650" s="19" t="str">
        <f t="shared" si="76"/>
        <v/>
      </c>
      <c r="AG650" s="19" t="s">
        <v>678</v>
      </c>
      <c r="AH650" s="19" t="str">
        <f t="shared" si="77"/>
        <v>4555 JT Equity</v>
      </c>
      <c r="AI650" s="21">
        <f>IFERROR(IF($AG650&lt;&gt;"",_xll.BDP(AH650,"cur_mkt_cap")/1000000,""),"")</f>
        <v>232443.04691999999</v>
      </c>
      <c r="AJ650" s="22">
        <f>IFERROR((COUNTIF($AI$17:$AI650,$AI650)-1)*0.0001+$AI650,"")</f>
        <v>232443.04691999999</v>
      </c>
      <c r="AK650" s="22" t="str">
        <f t="shared" si="78"/>
        <v/>
      </c>
      <c r="AQ650" s="19"/>
      <c r="AR650" s="19"/>
      <c r="AT650" s="27"/>
      <c r="AU650" s="19"/>
    </row>
    <row r="651" spans="3:47">
      <c r="C651" s="7" t="str">
        <f t="shared" si="74"/>
        <v/>
      </c>
      <c r="AC651" s="19">
        <f t="shared" si="79"/>
        <v>635</v>
      </c>
      <c r="AD651" s="19" t="str">
        <f t="shared" si="75"/>
        <v/>
      </c>
      <c r="AE651" s="19" t="str">
        <f t="shared" si="76"/>
        <v/>
      </c>
      <c r="AG651" s="19" t="s">
        <v>679</v>
      </c>
      <c r="AH651" s="19" t="str">
        <f t="shared" si="77"/>
        <v>4559 JT Equity</v>
      </c>
      <c r="AI651" s="21">
        <f>IFERROR(IF($AG651&lt;&gt;"",_xll.BDP(AH651,"cur_mkt_cap")/1000000,""),"")</f>
        <v>89877.669480000011</v>
      </c>
      <c r="AJ651" s="22">
        <f>IFERROR((COUNTIF($AI$17:$AI651,$AI651)-1)*0.0001+$AI651,"")</f>
        <v>89877.669480000011</v>
      </c>
      <c r="AK651" s="22" t="str">
        <f t="shared" si="78"/>
        <v/>
      </c>
      <c r="AQ651" s="19"/>
      <c r="AR651" s="19"/>
      <c r="AT651" s="27"/>
      <c r="AU651" s="19"/>
    </row>
    <row r="652" spans="3:47">
      <c r="C652" s="7" t="str">
        <f t="shared" si="74"/>
        <v/>
      </c>
      <c r="AC652" s="19">
        <f t="shared" si="79"/>
        <v>636</v>
      </c>
      <c r="AD652" s="19">
        <f t="shared" si="75"/>
        <v>22</v>
      </c>
      <c r="AE652" s="19" t="str">
        <f t="shared" si="76"/>
        <v/>
      </c>
      <c r="AG652" s="19" t="s">
        <v>680</v>
      </c>
      <c r="AH652" s="19" t="str">
        <f t="shared" si="77"/>
        <v>4568 JT Equity</v>
      </c>
      <c r="AI652" s="21">
        <f>IFERROR(IF($AG652&lt;&gt;"",_xll.BDP(AH652,"cur_mkt_cap")/1000000,""),"")</f>
        <v>1822159.15151</v>
      </c>
      <c r="AJ652" s="22">
        <f>IFERROR((COUNTIF($AI$17:$AI652,$AI652)-1)*0.0001+$AI652,"")</f>
        <v>1822159.15151</v>
      </c>
      <c r="AK652" s="22">
        <f t="shared" si="78"/>
        <v>1822159.15151</v>
      </c>
      <c r="AQ652" s="19"/>
      <c r="AR652" s="19"/>
      <c r="AT652" s="27"/>
      <c r="AU652" s="19"/>
    </row>
    <row r="653" spans="3:47">
      <c r="C653" s="7" t="str">
        <f t="shared" si="74"/>
        <v/>
      </c>
      <c r="AC653" s="19">
        <f t="shared" si="79"/>
        <v>637</v>
      </c>
      <c r="AD653" s="19" t="str">
        <f t="shared" si="75"/>
        <v/>
      </c>
      <c r="AE653" s="19" t="str">
        <f t="shared" si="76"/>
        <v/>
      </c>
      <c r="AG653" s="19" t="s">
        <v>681</v>
      </c>
      <c r="AH653" s="19" t="str">
        <f t="shared" si="77"/>
        <v>4569 JT Equity</v>
      </c>
      <c r="AI653" s="21">
        <f>IFERROR(IF($AG653&lt;&gt;"",_xll.BDP(AH653,"cur_mkt_cap")/1000000,""),"")</f>
        <v>177176.19259199998</v>
      </c>
      <c r="AJ653" s="22">
        <f>IFERROR((COUNTIF($AI$17:$AI653,$AI653)-1)*0.0001+$AI653,"")</f>
        <v>177176.19259199998</v>
      </c>
      <c r="AK653" s="22" t="str">
        <f t="shared" si="78"/>
        <v/>
      </c>
      <c r="AQ653" s="19"/>
      <c r="AR653" s="19"/>
      <c r="AT653" s="27"/>
      <c r="AU653" s="19"/>
    </row>
    <row r="654" spans="3:47">
      <c r="C654" s="7" t="str">
        <f t="shared" si="74"/>
        <v/>
      </c>
      <c r="AC654" s="19">
        <f t="shared" si="79"/>
        <v>638</v>
      </c>
      <c r="AD654" s="19" t="str">
        <f t="shared" si="75"/>
        <v/>
      </c>
      <c r="AE654" s="19" t="str">
        <f t="shared" si="76"/>
        <v/>
      </c>
      <c r="AG654" s="19" t="s">
        <v>682</v>
      </c>
      <c r="AH654" s="19" t="str">
        <f t="shared" si="77"/>
        <v>4574 JT Equity</v>
      </c>
      <c r="AI654" s="21">
        <f>IFERROR(IF($AG654&lt;&gt;"",_xll.BDP(AH654,"cur_mkt_cap")/1000000,""),"")</f>
        <v>24659.364399999999</v>
      </c>
      <c r="AJ654" s="22">
        <f>IFERROR((COUNTIF($AI$17:$AI654,$AI654)-1)*0.0001+$AI654,"")</f>
        <v>24659.364399999999</v>
      </c>
      <c r="AK654" s="22" t="str">
        <f t="shared" si="78"/>
        <v/>
      </c>
      <c r="AQ654" s="19"/>
      <c r="AR654" s="19"/>
      <c r="AT654" s="27"/>
      <c r="AU654" s="19"/>
    </row>
    <row r="655" spans="3:47">
      <c r="C655" s="7" t="str">
        <f t="shared" si="74"/>
        <v/>
      </c>
      <c r="AC655" s="19">
        <f t="shared" si="79"/>
        <v>639</v>
      </c>
      <c r="AD655" s="19" t="str">
        <f t="shared" si="75"/>
        <v/>
      </c>
      <c r="AE655" s="19" t="str">
        <f t="shared" si="76"/>
        <v/>
      </c>
      <c r="AG655" s="19" t="s">
        <v>683</v>
      </c>
      <c r="AH655" s="19" t="str">
        <f t="shared" si="77"/>
        <v>4577 JT Equity</v>
      </c>
      <c r="AI655" s="21">
        <f>IFERROR(IF($AG655&lt;&gt;"",_xll.BDP(AH655,"cur_mkt_cap")/1000000,""),"")</f>
        <v>28668.656559999999</v>
      </c>
      <c r="AJ655" s="22">
        <f>IFERROR((COUNTIF($AI$17:$AI655,$AI655)-1)*0.0001+$AI655,"")</f>
        <v>28668.656559999999</v>
      </c>
      <c r="AK655" s="22" t="str">
        <f t="shared" si="78"/>
        <v/>
      </c>
      <c r="AQ655" s="19"/>
      <c r="AR655" s="19"/>
      <c r="AT655" s="27"/>
      <c r="AU655" s="19"/>
    </row>
    <row r="656" spans="3:47">
      <c r="C656" s="7" t="str">
        <f t="shared" si="74"/>
        <v/>
      </c>
      <c r="AC656" s="19">
        <f t="shared" si="79"/>
        <v>640</v>
      </c>
      <c r="AD656" s="19">
        <f t="shared" si="75"/>
        <v>10</v>
      </c>
      <c r="AE656" s="19" t="str">
        <f t="shared" si="76"/>
        <v/>
      </c>
      <c r="AG656" s="19" t="s">
        <v>684</v>
      </c>
      <c r="AH656" s="19" t="str">
        <f t="shared" si="77"/>
        <v>4578 JT Equity</v>
      </c>
      <c r="AI656" s="21">
        <f>IFERROR(IF($AG656&lt;&gt;"",_xll.BDP(AH656,"cur_mkt_cap")/1000000,""),"")</f>
        <v>2905207.8933359999</v>
      </c>
      <c r="AJ656" s="22">
        <f>IFERROR((COUNTIF($AI$17:$AI656,$AI656)-1)*0.0001+$AI656,"")</f>
        <v>2905207.8933359999</v>
      </c>
      <c r="AK656" s="22">
        <f t="shared" si="78"/>
        <v>2905207.8933359999</v>
      </c>
      <c r="AQ656" s="19"/>
      <c r="AR656" s="19"/>
      <c r="AT656" s="27"/>
      <c r="AU656" s="19"/>
    </row>
    <row r="657" spans="3:47">
      <c r="C657" s="7" t="str">
        <f t="shared" ref="C657:C720" si="80">IFERROR(IF(AC657&lt;&gt;"",INDEX(AH:AH,MATCH(AC657,AD:AD,0)),""),"")</f>
        <v/>
      </c>
      <c r="AC657" s="19">
        <f t="shared" si="79"/>
        <v>641</v>
      </c>
      <c r="AD657" s="19" t="str">
        <f t="shared" ref="AD657:AD720" si="81">IFERROR(RANK(AK657,AK:AK,0),"")</f>
        <v/>
      </c>
      <c r="AE657" s="19" t="str">
        <f t="shared" ref="AE657:AE720" si="82">IF(C657&lt;&gt;"",1+AE656,"")</f>
        <v/>
      </c>
      <c r="AG657" s="19" t="s">
        <v>685</v>
      </c>
      <c r="AH657" s="19" t="str">
        <f t="shared" ref="AH657:AH720" si="83">IF($AG657&lt;&gt;"",$AG657&amp;" "&amp;"Equity","")</f>
        <v>4581 JT Equity</v>
      </c>
      <c r="AI657" s="21">
        <f>IFERROR(IF($AG657&lt;&gt;"",_xll.BDP(AH657,"cur_mkt_cap")/1000000,""),"")</f>
        <v>841002.96248999995</v>
      </c>
      <c r="AJ657" s="22">
        <f>IFERROR((COUNTIF($AI$17:$AI657,$AI657)-1)*0.0001+$AI657,"")</f>
        <v>841002.96248999995</v>
      </c>
      <c r="AK657" s="22" t="str">
        <f t="shared" ref="AK657:AK720" si="84">IF(AJ657&gt;$F$1,AJ657,"")</f>
        <v/>
      </c>
      <c r="AQ657" s="19"/>
      <c r="AR657" s="19"/>
      <c r="AT657" s="27"/>
      <c r="AU657" s="19"/>
    </row>
    <row r="658" spans="3:47">
      <c r="C658" s="7" t="str">
        <f t="shared" si="80"/>
        <v/>
      </c>
      <c r="AC658" s="19">
        <f t="shared" ref="AC658:AC721" si="85">IF(AH658&lt;&gt;"",1+AC657,"")</f>
        <v>642</v>
      </c>
      <c r="AD658" s="19" t="str">
        <f t="shared" si="81"/>
        <v/>
      </c>
      <c r="AE658" s="19" t="str">
        <f t="shared" si="82"/>
        <v/>
      </c>
      <c r="AG658" s="19" t="s">
        <v>686</v>
      </c>
      <c r="AH658" s="19" t="str">
        <f t="shared" si="83"/>
        <v>4587 JT Equity</v>
      </c>
      <c r="AI658" s="21">
        <f>IFERROR(IF($AG658&lt;&gt;"",_xll.BDP(AH658,"cur_mkt_cap")/1000000,""),"")</f>
        <v>309294.71999999997</v>
      </c>
      <c r="AJ658" s="22">
        <f>IFERROR((COUNTIF($AI$17:$AI658,$AI658)-1)*0.0001+$AI658,"")</f>
        <v>309294.71999999997</v>
      </c>
      <c r="AK658" s="22" t="str">
        <f t="shared" si="84"/>
        <v/>
      </c>
      <c r="AQ658" s="19"/>
      <c r="AR658" s="19"/>
      <c r="AT658" s="27"/>
      <c r="AU658" s="19"/>
    </row>
    <row r="659" spans="3:47">
      <c r="C659" s="7" t="str">
        <f t="shared" si="80"/>
        <v/>
      </c>
      <c r="AC659" s="19">
        <f t="shared" si="85"/>
        <v>643</v>
      </c>
      <c r="AD659" s="19" t="str">
        <f t="shared" si="81"/>
        <v/>
      </c>
      <c r="AE659" s="19" t="str">
        <f t="shared" si="82"/>
        <v/>
      </c>
      <c r="AG659" s="19" t="s">
        <v>687</v>
      </c>
      <c r="AH659" s="19" t="str">
        <f t="shared" si="83"/>
        <v>4611 JT Equity</v>
      </c>
      <c r="AI659" s="21">
        <f>IFERROR(IF($AG659&lt;&gt;"",_xll.BDP(AH659,"cur_mkt_cap")/1000000,""),"")</f>
        <v>34761.493962</v>
      </c>
      <c r="AJ659" s="22">
        <f>IFERROR((COUNTIF($AI$17:$AI659,$AI659)-1)*0.0001+$AI659,"")</f>
        <v>34761.493962</v>
      </c>
      <c r="AK659" s="22" t="str">
        <f t="shared" si="84"/>
        <v/>
      </c>
      <c r="AQ659" s="19"/>
      <c r="AR659" s="19"/>
      <c r="AT659" s="27"/>
      <c r="AU659" s="19"/>
    </row>
    <row r="660" spans="3:47">
      <c r="C660" s="7" t="str">
        <f t="shared" si="80"/>
        <v/>
      </c>
      <c r="AC660" s="19">
        <f t="shared" si="85"/>
        <v>644</v>
      </c>
      <c r="AD660" s="19">
        <f t="shared" si="81"/>
        <v>43</v>
      </c>
      <c r="AE660" s="19" t="str">
        <f t="shared" si="82"/>
        <v/>
      </c>
      <c r="AG660" s="19" t="s">
        <v>688</v>
      </c>
      <c r="AH660" s="19" t="str">
        <f t="shared" si="83"/>
        <v>4612 JT Equity</v>
      </c>
      <c r="AI660" s="21">
        <f>IFERROR(IF($AG660&lt;&gt;"",_xll.BDP(AH660,"cur_mkt_cap")/1000000,""),"")</f>
        <v>1166567.7581549999</v>
      </c>
      <c r="AJ660" s="22">
        <f>IFERROR((COUNTIF($AI$17:$AI660,$AI660)-1)*0.0001+$AI660,"")</f>
        <v>1166567.7581549999</v>
      </c>
      <c r="AK660" s="22">
        <f t="shared" si="84"/>
        <v>1166567.7581549999</v>
      </c>
      <c r="AQ660" s="19"/>
      <c r="AR660" s="19"/>
      <c r="AT660" s="27"/>
      <c r="AU660" s="19"/>
    </row>
    <row r="661" spans="3:47">
      <c r="C661" s="7" t="str">
        <f t="shared" si="80"/>
        <v/>
      </c>
      <c r="AC661" s="19">
        <f t="shared" si="85"/>
        <v>645</v>
      </c>
      <c r="AD661" s="19" t="str">
        <f t="shared" si="81"/>
        <v/>
      </c>
      <c r="AE661" s="19" t="str">
        <f t="shared" si="82"/>
        <v/>
      </c>
      <c r="AG661" s="19" t="s">
        <v>689</v>
      </c>
      <c r="AH661" s="19" t="str">
        <f t="shared" si="83"/>
        <v>4613 JT Equity</v>
      </c>
      <c r="AI661" s="21">
        <f>IFERROR(IF($AG661&lt;&gt;"",_xll.BDP(AH661,"cur_mkt_cap")/1000000,""),"")</f>
        <v>605768.90593999997</v>
      </c>
      <c r="AJ661" s="22">
        <f>IFERROR((COUNTIF($AI$17:$AI661,$AI661)-1)*0.0001+$AI661,"")</f>
        <v>605768.90593999997</v>
      </c>
      <c r="AK661" s="22" t="str">
        <f t="shared" si="84"/>
        <v/>
      </c>
      <c r="AQ661" s="19"/>
      <c r="AR661" s="19"/>
      <c r="AT661" s="27"/>
      <c r="AU661" s="19"/>
    </row>
    <row r="662" spans="3:47">
      <c r="C662" s="7" t="str">
        <f t="shared" si="80"/>
        <v/>
      </c>
      <c r="AC662" s="19">
        <f t="shared" si="85"/>
        <v>646</v>
      </c>
      <c r="AD662" s="19" t="str">
        <f t="shared" si="81"/>
        <v/>
      </c>
      <c r="AE662" s="19" t="str">
        <f t="shared" si="82"/>
        <v/>
      </c>
      <c r="AG662" s="19" t="s">
        <v>690</v>
      </c>
      <c r="AH662" s="19" t="str">
        <f t="shared" si="83"/>
        <v>4615 JT Equity</v>
      </c>
      <c r="AI662" s="21">
        <f>IFERROR(IF($AG662&lt;&gt;"",_xll.BDP(AH662,"cur_mkt_cap")/1000000,""),"")</f>
        <v>6882</v>
      </c>
      <c r="AJ662" s="22">
        <f>IFERROR((COUNTIF($AI$17:$AI662,$AI662)-1)*0.0001+$AI662,"")</f>
        <v>6882</v>
      </c>
      <c r="AK662" s="22" t="str">
        <f t="shared" si="84"/>
        <v/>
      </c>
      <c r="AQ662" s="19"/>
      <c r="AR662" s="19"/>
      <c r="AT662" s="27"/>
      <c r="AU662" s="19"/>
    </row>
    <row r="663" spans="3:47">
      <c r="C663" s="7" t="str">
        <f t="shared" si="80"/>
        <v/>
      </c>
      <c r="AC663" s="19">
        <f t="shared" si="85"/>
        <v>647</v>
      </c>
      <c r="AD663" s="19" t="str">
        <f t="shared" si="81"/>
        <v/>
      </c>
      <c r="AE663" s="19" t="str">
        <f t="shared" si="82"/>
        <v/>
      </c>
      <c r="AG663" s="19" t="s">
        <v>691</v>
      </c>
      <c r="AH663" s="19" t="str">
        <f t="shared" si="83"/>
        <v>4617 JT Equity</v>
      </c>
      <c r="AI663" s="21">
        <f>IFERROR(IF($AG663&lt;&gt;"",_xll.BDP(AH663,"cur_mkt_cap")/1000000,""),"")</f>
        <v>59122.911631999996</v>
      </c>
      <c r="AJ663" s="22">
        <f>IFERROR((COUNTIF($AI$17:$AI663,$AI663)-1)*0.0001+$AI663,"")</f>
        <v>59122.911631999996</v>
      </c>
      <c r="AK663" s="22" t="str">
        <f t="shared" si="84"/>
        <v/>
      </c>
      <c r="AQ663" s="19"/>
      <c r="AR663" s="19"/>
      <c r="AT663" s="27"/>
      <c r="AU663" s="19"/>
    </row>
    <row r="664" spans="3:47">
      <c r="C664" s="7" t="str">
        <f t="shared" si="80"/>
        <v/>
      </c>
      <c r="AC664" s="19">
        <f t="shared" si="85"/>
        <v>648</v>
      </c>
      <c r="AD664" s="19" t="str">
        <f t="shared" si="81"/>
        <v/>
      </c>
      <c r="AE664" s="19" t="str">
        <f t="shared" si="82"/>
        <v/>
      </c>
      <c r="AG664" s="19" t="s">
        <v>692</v>
      </c>
      <c r="AH664" s="19" t="str">
        <f t="shared" si="83"/>
        <v>4619 JT Equity</v>
      </c>
      <c r="AI664" s="21">
        <f>IFERROR(IF($AG664&lt;&gt;"",_xll.BDP(AH664,"cur_mkt_cap")/1000000,""),"")</f>
        <v>41909.879999999997</v>
      </c>
      <c r="AJ664" s="22">
        <f>IFERROR((COUNTIF($AI$17:$AI664,$AI664)-1)*0.0001+$AI664,"")</f>
        <v>41909.879999999997</v>
      </c>
      <c r="AK664" s="22" t="str">
        <f t="shared" si="84"/>
        <v/>
      </c>
      <c r="AQ664" s="19"/>
      <c r="AR664" s="19"/>
      <c r="AT664" s="27"/>
      <c r="AU664" s="19"/>
    </row>
    <row r="665" spans="3:47">
      <c r="C665" s="7" t="str">
        <f t="shared" si="80"/>
        <v/>
      </c>
      <c r="AC665" s="19">
        <f t="shared" si="85"/>
        <v>649</v>
      </c>
      <c r="AD665" s="19" t="str">
        <f t="shared" si="81"/>
        <v/>
      </c>
      <c r="AE665" s="19" t="str">
        <f t="shared" si="82"/>
        <v/>
      </c>
      <c r="AG665" s="19" t="s">
        <v>693</v>
      </c>
      <c r="AH665" s="19" t="str">
        <f t="shared" si="83"/>
        <v>4620 JT Equity</v>
      </c>
      <c r="AI665" s="21">
        <f>IFERROR(IF($AG665&lt;&gt;"",_xll.BDP(AH665,"cur_mkt_cap")/1000000,""),"")</f>
        <v>22149.326406</v>
      </c>
      <c r="AJ665" s="22">
        <f>IFERROR((COUNTIF($AI$17:$AI665,$AI665)-1)*0.0001+$AI665,"")</f>
        <v>22149.326406</v>
      </c>
      <c r="AK665" s="22" t="str">
        <f t="shared" si="84"/>
        <v/>
      </c>
      <c r="AQ665" s="19"/>
      <c r="AR665" s="19"/>
      <c r="AT665" s="27"/>
      <c r="AU665" s="19"/>
    </row>
    <row r="666" spans="3:47">
      <c r="C666" s="7" t="str">
        <f t="shared" si="80"/>
        <v/>
      </c>
      <c r="AC666" s="19">
        <f t="shared" si="85"/>
        <v>650</v>
      </c>
      <c r="AD666" s="19" t="str">
        <f t="shared" si="81"/>
        <v/>
      </c>
      <c r="AE666" s="19" t="str">
        <f t="shared" si="82"/>
        <v/>
      </c>
      <c r="AG666" s="19" t="s">
        <v>694</v>
      </c>
      <c r="AH666" s="19" t="str">
        <f t="shared" si="83"/>
        <v>4626 JT Equity</v>
      </c>
      <c r="AI666" s="21">
        <f>IFERROR(IF($AG666&lt;&gt;"",_xll.BDP(AH666,"cur_mkt_cap")/1000000,""),"")</f>
        <v>138685.27350000001</v>
      </c>
      <c r="AJ666" s="22">
        <f>IFERROR((COUNTIF($AI$17:$AI666,$AI666)-1)*0.0001+$AI666,"")</f>
        <v>138685.27350000001</v>
      </c>
      <c r="AK666" s="22" t="str">
        <f t="shared" si="84"/>
        <v/>
      </c>
      <c r="AQ666" s="19"/>
      <c r="AR666" s="19"/>
      <c r="AT666" s="27"/>
      <c r="AU666" s="19"/>
    </row>
    <row r="667" spans="3:47">
      <c r="C667" s="7" t="str">
        <f t="shared" si="80"/>
        <v/>
      </c>
      <c r="AC667" s="19">
        <f t="shared" si="85"/>
        <v>651</v>
      </c>
      <c r="AD667" s="19" t="str">
        <f t="shared" si="81"/>
        <v/>
      </c>
      <c r="AE667" s="19" t="str">
        <f t="shared" si="82"/>
        <v/>
      </c>
      <c r="AG667" s="19" t="s">
        <v>695</v>
      </c>
      <c r="AH667" s="19" t="str">
        <f t="shared" si="83"/>
        <v>4631 JT Equity</v>
      </c>
      <c r="AI667" s="21">
        <f>IFERROR(IF($AG667&lt;&gt;"",_xll.BDP(AH667,"cur_mkt_cap")/1000000,""),"")</f>
        <v>371587.71012</v>
      </c>
      <c r="AJ667" s="22">
        <f>IFERROR((COUNTIF($AI$17:$AI667,$AI667)-1)*0.0001+$AI667,"")</f>
        <v>371587.71012</v>
      </c>
      <c r="AK667" s="22" t="str">
        <f t="shared" si="84"/>
        <v/>
      </c>
      <c r="AQ667" s="19"/>
      <c r="AR667" s="19"/>
      <c r="AT667" s="27"/>
      <c r="AU667" s="19"/>
    </row>
    <row r="668" spans="3:47">
      <c r="C668" s="7" t="str">
        <f t="shared" si="80"/>
        <v/>
      </c>
      <c r="AC668" s="19">
        <f t="shared" si="85"/>
        <v>652</v>
      </c>
      <c r="AD668" s="19" t="str">
        <f t="shared" si="81"/>
        <v/>
      </c>
      <c r="AE668" s="19" t="str">
        <f t="shared" si="82"/>
        <v/>
      </c>
      <c r="AG668" s="19" t="s">
        <v>696</v>
      </c>
      <c r="AH668" s="19" t="str">
        <f t="shared" si="83"/>
        <v>4633 JT Equity</v>
      </c>
      <c r="AI668" s="21">
        <f>IFERROR(IF($AG668&lt;&gt;"",_xll.BDP(AH668,"cur_mkt_cap")/1000000,""),"")</f>
        <v>100975.672693</v>
      </c>
      <c r="AJ668" s="22">
        <f>IFERROR((COUNTIF($AI$17:$AI668,$AI668)-1)*0.0001+$AI668,"")</f>
        <v>100975.672693</v>
      </c>
      <c r="AK668" s="22" t="str">
        <f t="shared" si="84"/>
        <v/>
      </c>
      <c r="AQ668" s="19"/>
      <c r="AR668" s="19"/>
      <c r="AT668" s="27"/>
      <c r="AU668" s="19"/>
    </row>
    <row r="669" spans="3:47">
      <c r="C669" s="7" t="str">
        <f t="shared" si="80"/>
        <v/>
      </c>
      <c r="AC669" s="19">
        <f t="shared" si="85"/>
        <v>653</v>
      </c>
      <c r="AD669" s="19" t="str">
        <f t="shared" si="81"/>
        <v/>
      </c>
      <c r="AE669" s="19" t="str">
        <f t="shared" si="82"/>
        <v/>
      </c>
      <c r="AG669" s="19" t="s">
        <v>697</v>
      </c>
      <c r="AH669" s="19" t="str">
        <f t="shared" si="83"/>
        <v>4634 JT Equity</v>
      </c>
      <c r="AI669" s="21">
        <f>IFERROR(IF($AG669&lt;&gt;"",_xll.BDP(AH669,"cur_mkt_cap")/1000000,""),"")</f>
        <v>169437.77671599999</v>
      </c>
      <c r="AJ669" s="22">
        <f>IFERROR((COUNTIF($AI$17:$AI669,$AI669)-1)*0.0001+$AI669,"")</f>
        <v>169437.77671599999</v>
      </c>
      <c r="AK669" s="22" t="str">
        <f t="shared" si="84"/>
        <v/>
      </c>
      <c r="AQ669" s="19"/>
      <c r="AR669" s="19"/>
      <c r="AT669" s="27"/>
      <c r="AU669" s="19"/>
    </row>
    <row r="670" spans="3:47">
      <c r="C670" s="7" t="str">
        <f t="shared" si="80"/>
        <v/>
      </c>
      <c r="AC670" s="19">
        <f t="shared" si="85"/>
        <v>654</v>
      </c>
      <c r="AD670" s="19" t="str">
        <f t="shared" si="81"/>
        <v/>
      </c>
      <c r="AE670" s="19" t="str">
        <f t="shared" si="82"/>
        <v/>
      </c>
      <c r="AG670" s="19" t="s">
        <v>698</v>
      </c>
      <c r="AH670" s="19" t="str">
        <f t="shared" si="83"/>
        <v>4636 JT Equity</v>
      </c>
      <c r="AI670" s="21">
        <f>IFERROR(IF($AG670&lt;&gt;"",_xll.BDP(AH670,"cur_mkt_cap")/1000000,""),"")</f>
        <v>27325.268880000003</v>
      </c>
      <c r="AJ670" s="22">
        <f>IFERROR((COUNTIF($AI$17:$AI670,$AI670)-1)*0.0001+$AI670,"")</f>
        <v>27325.268880000003</v>
      </c>
      <c r="AK670" s="22" t="str">
        <f t="shared" si="84"/>
        <v/>
      </c>
      <c r="AQ670" s="19"/>
      <c r="AR670" s="19"/>
      <c r="AT670" s="27"/>
      <c r="AU670" s="19"/>
    </row>
    <row r="671" spans="3:47">
      <c r="C671" s="7" t="str">
        <f t="shared" si="80"/>
        <v/>
      </c>
      <c r="AC671" s="19">
        <f t="shared" si="85"/>
        <v>655</v>
      </c>
      <c r="AD671" s="19" t="str">
        <f t="shared" si="81"/>
        <v/>
      </c>
      <c r="AE671" s="19" t="str">
        <f t="shared" si="82"/>
        <v/>
      </c>
      <c r="AG671" s="19" t="s">
        <v>699</v>
      </c>
      <c r="AH671" s="19" t="str">
        <f t="shared" si="83"/>
        <v>4641 JT Equity</v>
      </c>
      <c r="AI671" s="21">
        <f>IFERROR(IF($AG671&lt;&gt;"",_xll.BDP(AH671,"cur_mkt_cap")/1000000,""),"")</f>
        <v>33857.951889999997</v>
      </c>
      <c r="AJ671" s="22">
        <f>IFERROR((COUNTIF($AI$17:$AI671,$AI671)-1)*0.0001+$AI671,"")</f>
        <v>33857.951889999997</v>
      </c>
      <c r="AK671" s="22" t="str">
        <f t="shared" si="84"/>
        <v/>
      </c>
      <c r="AQ671" s="19"/>
      <c r="AR671" s="19"/>
      <c r="AT671" s="27"/>
      <c r="AU671" s="19"/>
    </row>
    <row r="672" spans="3:47">
      <c r="C672" s="7" t="str">
        <f t="shared" si="80"/>
        <v/>
      </c>
      <c r="AC672" s="19">
        <f t="shared" si="85"/>
        <v>656</v>
      </c>
      <c r="AD672" s="19" t="str">
        <f t="shared" si="81"/>
        <v/>
      </c>
      <c r="AE672" s="19" t="str">
        <f t="shared" si="82"/>
        <v/>
      </c>
      <c r="AG672" s="19" t="s">
        <v>700</v>
      </c>
      <c r="AH672" s="19" t="str">
        <f t="shared" si="83"/>
        <v>4651 JT Equity</v>
      </c>
      <c r="AI672" s="21">
        <f>IFERROR(IF($AG672&lt;&gt;"",_xll.BDP(AH672,"cur_mkt_cap")/1000000,""),"")</f>
        <v>9294.6852400000007</v>
      </c>
      <c r="AJ672" s="22">
        <f>IFERROR((COUNTIF($AI$17:$AI672,$AI672)-1)*0.0001+$AI672,"")</f>
        <v>9294.6852400000007</v>
      </c>
      <c r="AK672" s="22" t="str">
        <f t="shared" si="84"/>
        <v/>
      </c>
      <c r="AQ672" s="19"/>
      <c r="AR672" s="19"/>
      <c r="AT672" s="27"/>
      <c r="AU672" s="19"/>
    </row>
    <row r="673" spans="3:47">
      <c r="C673" s="7" t="str">
        <f t="shared" si="80"/>
        <v/>
      </c>
      <c r="AC673" s="19">
        <f t="shared" si="85"/>
        <v>657</v>
      </c>
      <c r="AD673" s="19" t="str">
        <f t="shared" si="81"/>
        <v/>
      </c>
      <c r="AE673" s="19" t="str">
        <f t="shared" si="82"/>
        <v/>
      </c>
      <c r="AG673" s="19" t="s">
        <v>701</v>
      </c>
      <c r="AH673" s="19" t="str">
        <f t="shared" si="83"/>
        <v>4653 JT Equity</v>
      </c>
      <c r="AI673" s="21">
        <f>IFERROR(IF($AG673&lt;&gt;"",_xll.BDP(AH673,"cur_mkt_cap")/1000000,""),"")</f>
        <v>14460.516792</v>
      </c>
      <c r="AJ673" s="22">
        <f>IFERROR((COUNTIF($AI$17:$AI673,$AI673)-1)*0.0001+$AI673,"")</f>
        <v>14460.516792</v>
      </c>
      <c r="AK673" s="22" t="str">
        <f t="shared" si="84"/>
        <v/>
      </c>
      <c r="AQ673" s="19"/>
      <c r="AR673" s="19"/>
      <c r="AT673" s="27"/>
      <c r="AU673" s="19"/>
    </row>
    <row r="674" spans="3:47">
      <c r="C674" s="7" t="str">
        <f t="shared" si="80"/>
        <v/>
      </c>
      <c r="AC674" s="19">
        <f t="shared" si="85"/>
        <v>658</v>
      </c>
      <c r="AD674" s="19" t="str">
        <f t="shared" si="81"/>
        <v/>
      </c>
      <c r="AE674" s="19" t="str">
        <f t="shared" si="82"/>
        <v/>
      </c>
      <c r="AG674" s="19" t="s">
        <v>702</v>
      </c>
      <c r="AH674" s="19" t="str">
        <f t="shared" si="83"/>
        <v>4658 JT Equity</v>
      </c>
      <c r="AI674" s="21">
        <f>IFERROR(IF($AG674&lt;&gt;"",_xll.BDP(AH674,"cur_mkt_cap")/1000000,""),"")</f>
        <v>23867.928</v>
      </c>
      <c r="AJ674" s="22">
        <f>IFERROR((COUNTIF($AI$17:$AI674,$AI674)-1)*0.0001+$AI674,"")</f>
        <v>23867.928</v>
      </c>
      <c r="AK674" s="22" t="str">
        <f t="shared" si="84"/>
        <v/>
      </c>
      <c r="AQ674" s="19"/>
      <c r="AR674" s="19"/>
      <c r="AT674" s="27"/>
      <c r="AU674" s="19"/>
    </row>
    <row r="675" spans="3:47">
      <c r="C675" s="7" t="str">
        <f t="shared" si="80"/>
        <v/>
      </c>
      <c r="AC675" s="19">
        <f t="shared" si="85"/>
        <v>659</v>
      </c>
      <c r="AD675" s="19">
        <f t="shared" si="81"/>
        <v>15</v>
      </c>
      <c r="AE675" s="19" t="str">
        <f t="shared" si="82"/>
        <v/>
      </c>
      <c r="AG675" s="19" t="s">
        <v>703</v>
      </c>
      <c r="AH675" s="19" t="str">
        <f t="shared" si="83"/>
        <v>4661 JT Equity</v>
      </c>
      <c r="AI675" s="21">
        <f>IFERROR(IF($AG675&lt;&gt;"",_xll.BDP(AH675,"cur_mkt_cap")/1000000,""),"")</f>
        <v>2280700.9933599997</v>
      </c>
      <c r="AJ675" s="22">
        <f>IFERROR((COUNTIF($AI$17:$AI675,$AI675)-1)*0.0001+$AI675,"")</f>
        <v>2280700.9933599997</v>
      </c>
      <c r="AK675" s="22">
        <f t="shared" si="84"/>
        <v>2280700.9933599997</v>
      </c>
      <c r="AQ675" s="19"/>
      <c r="AR675" s="19"/>
      <c r="AT675" s="27"/>
      <c r="AU675" s="19"/>
    </row>
    <row r="676" spans="3:47">
      <c r="C676" s="7" t="str">
        <f t="shared" si="80"/>
        <v/>
      </c>
      <c r="AC676" s="19">
        <f t="shared" si="85"/>
        <v>660</v>
      </c>
      <c r="AD676" s="19" t="str">
        <f t="shared" si="81"/>
        <v/>
      </c>
      <c r="AE676" s="19" t="str">
        <f t="shared" si="82"/>
        <v/>
      </c>
      <c r="AG676" s="19" t="s">
        <v>704</v>
      </c>
      <c r="AH676" s="19" t="str">
        <f t="shared" si="83"/>
        <v>4662 JT Equity</v>
      </c>
      <c r="AI676" s="21">
        <f>IFERROR(IF($AG676&lt;&gt;"",_xll.BDP(AH676,"cur_mkt_cap")/1000000,""),"")</f>
        <v>9547.6640119999993</v>
      </c>
      <c r="AJ676" s="22">
        <f>IFERROR((COUNTIF($AI$17:$AI676,$AI676)-1)*0.0001+$AI676,"")</f>
        <v>9547.6640119999993</v>
      </c>
      <c r="AK676" s="22" t="str">
        <f t="shared" si="84"/>
        <v/>
      </c>
      <c r="AQ676" s="19"/>
      <c r="AR676" s="19"/>
      <c r="AT676" s="27"/>
      <c r="AU676" s="19"/>
    </row>
    <row r="677" spans="3:47">
      <c r="C677" s="7" t="str">
        <f t="shared" si="80"/>
        <v/>
      </c>
      <c r="AC677" s="19">
        <f t="shared" si="85"/>
        <v>661</v>
      </c>
      <c r="AD677" s="19" t="str">
        <f t="shared" si="81"/>
        <v/>
      </c>
      <c r="AE677" s="19" t="str">
        <f t="shared" si="82"/>
        <v/>
      </c>
      <c r="AG677" s="19" t="s">
        <v>705</v>
      </c>
      <c r="AH677" s="19" t="str">
        <f t="shared" si="83"/>
        <v>4665 JT Equity</v>
      </c>
      <c r="AI677" s="21">
        <f>IFERROR(IF($AG677&lt;&gt;"",_xll.BDP(AH677,"cur_mkt_cap")/1000000,""),"")</f>
        <v>140689.83188099999</v>
      </c>
      <c r="AJ677" s="22">
        <f>IFERROR((COUNTIF($AI$17:$AI677,$AI677)-1)*0.0001+$AI677,"")</f>
        <v>140689.83188099999</v>
      </c>
      <c r="AK677" s="22" t="str">
        <f t="shared" si="84"/>
        <v/>
      </c>
      <c r="AQ677" s="19"/>
      <c r="AR677" s="19"/>
      <c r="AT677" s="27"/>
      <c r="AU677" s="19"/>
    </row>
    <row r="678" spans="3:47">
      <c r="C678" s="7" t="str">
        <f t="shared" si="80"/>
        <v/>
      </c>
      <c r="AC678" s="19">
        <f t="shared" si="85"/>
        <v>662</v>
      </c>
      <c r="AD678" s="19" t="str">
        <f t="shared" si="81"/>
        <v/>
      </c>
      <c r="AE678" s="19" t="str">
        <f t="shared" si="82"/>
        <v/>
      </c>
      <c r="AG678" s="19" t="s">
        <v>706</v>
      </c>
      <c r="AH678" s="19" t="str">
        <f t="shared" si="83"/>
        <v>4666 JT Equity</v>
      </c>
      <c r="AI678" s="21">
        <f>IFERROR(IF($AG678&lt;&gt;"",_xll.BDP(AH678,"cur_mkt_cap")/1000000,""),"")</f>
        <v>450654.27262500004</v>
      </c>
      <c r="AJ678" s="22">
        <f>IFERROR((COUNTIF($AI$17:$AI678,$AI678)-1)*0.0001+$AI678,"")</f>
        <v>450654.27262500004</v>
      </c>
      <c r="AK678" s="22" t="str">
        <f t="shared" si="84"/>
        <v/>
      </c>
      <c r="AQ678" s="19"/>
      <c r="AR678" s="19"/>
      <c r="AT678" s="27"/>
      <c r="AU678" s="19"/>
    </row>
    <row r="679" spans="3:47">
      <c r="C679" s="7" t="str">
        <f t="shared" si="80"/>
        <v/>
      </c>
      <c r="AC679" s="19">
        <f t="shared" si="85"/>
        <v>663</v>
      </c>
      <c r="AD679" s="19" t="str">
        <f t="shared" si="81"/>
        <v/>
      </c>
      <c r="AE679" s="19" t="str">
        <f t="shared" si="82"/>
        <v/>
      </c>
      <c r="AG679" s="19" t="s">
        <v>707</v>
      </c>
      <c r="AH679" s="19" t="str">
        <f t="shared" si="83"/>
        <v>4668 JT Equity</v>
      </c>
      <c r="AI679" s="21">
        <f>IFERROR(IF($AG679&lt;&gt;"",_xll.BDP(AH679,"cur_mkt_cap")/1000000,""),"")</f>
        <v>33670.159599999999</v>
      </c>
      <c r="AJ679" s="22">
        <f>IFERROR((COUNTIF($AI$17:$AI679,$AI679)-1)*0.0001+$AI679,"")</f>
        <v>33670.159599999999</v>
      </c>
      <c r="AK679" s="22" t="str">
        <f t="shared" si="84"/>
        <v/>
      </c>
      <c r="AQ679" s="19"/>
      <c r="AR679" s="19"/>
      <c r="AT679" s="27"/>
      <c r="AU679" s="19"/>
    </row>
    <row r="680" spans="3:47">
      <c r="C680" s="7" t="str">
        <f t="shared" si="80"/>
        <v/>
      </c>
      <c r="AC680" s="19">
        <f t="shared" si="85"/>
        <v>664</v>
      </c>
      <c r="AD680" s="19" t="str">
        <f t="shared" si="81"/>
        <v/>
      </c>
      <c r="AE680" s="19" t="str">
        <f t="shared" si="82"/>
        <v/>
      </c>
      <c r="AG680" s="19" t="s">
        <v>708</v>
      </c>
      <c r="AH680" s="19" t="str">
        <f t="shared" si="83"/>
        <v>4671 JT Equity</v>
      </c>
      <c r="AI680" s="21">
        <f>IFERROR(IF($AG680&lt;&gt;"",_xll.BDP(AH680,"cur_mkt_cap")/1000000,""),"")</f>
        <v>16863.864614999999</v>
      </c>
      <c r="AJ680" s="22">
        <f>IFERROR((COUNTIF($AI$17:$AI680,$AI680)-1)*0.0001+$AI680,"")</f>
        <v>16863.864614999999</v>
      </c>
      <c r="AK680" s="22" t="str">
        <f t="shared" si="84"/>
        <v/>
      </c>
      <c r="AQ680" s="19"/>
      <c r="AR680" s="19"/>
      <c r="AT680" s="27"/>
      <c r="AU680" s="19"/>
    </row>
    <row r="681" spans="3:47">
      <c r="C681" s="7" t="str">
        <f t="shared" si="80"/>
        <v/>
      </c>
      <c r="AC681" s="19">
        <f t="shared" si="85"/>
        <v>665</v>
      </c>
      <c r="AD681" s="19" t="str">
        <f t="shared" si="81"/>
        <v/>
      </c>
      <c r="AE681" s="19" t="str">
        <f t="shared" si="82"/>
        <v/>
      </c>
      <c r="AG681" s="19" t="s">
        <v>709</v>
      </c>
      <c r="AH681" s="19" t="str">
        <f t="shared" si="83"/>
        <v>4674 JT Equity</v>
      </c>
      <c r="AI681" s="21">
        <f>IFERROR(IF($AG681&lt;&gt;"",_xll.BDP(AH681,"cur_mkt_cap")/1000000,""),"")</f>
        <v>30216</v>
      </c>
      <c r="AJ681" s="22">
        <f>IFERROR((COUNTIF($AI$17:$AI681,$AI681)-1)*0.0001+$AI681,"")</f>
        <v>30216</v>
      </c>
      <c r="AK681" s="22" t="str">
        <f t="shared" si="84"/>
        <v/>
      </c>
      <c r="AQ681" s="19"/>
      <c r="AR681" s="19"/>
      <c r="AT681" s="27"/>
      <c r="AU681" s="19"/>
    </row>
    <row r="682" spans="3:47">
      <c r="C682" s="7" t="str">
        <f t="shared" si="80"/>
        <v/>
      </c>
      <c r="AC682" s="19">
        <f t="shared" si="85"/>
        <v>666</v>
      </c>
      <c r="AD682" s="19" t="str">
        <f t="shared" si="81"/>
        <v/>
      </c>
      <c r="AE682" s="19" t="str">
        <f t="shared" si="82"/>
        <v/>
      </c>
      <c r="AG682" s="19" t="s">
        <v>710</v>
      </c>
      <c r="AH682" s="19" t="str">
        <f t="shared" si="83"/>
        <v>4676 JT Equity</v>
      </c>
      <c r="AI682" s="21">
        <f>IFERROR(IF($AG682&lt;&gt;"",_xll.BDP(AH682,"cur_mkt_cap")/1000000,""),"")</f>
        <v>363629.03240000003</v>
      </c>
      <c r="AJ682" s="22">
        <f>IFERROR((COUNTIF($AI$17:$AI682,$AI682)-1)*0.0001+$AI682,"")</f>
        <v>363629.03240000003</v>
      </c>
      <c r="AK682" s="22" t="str">
        <f t="shared" si="84"/>
        <v/>
      </c>
      <c r="AQ682" s="19"/>
      <c r="AR682" s="19"/>
      <c r="AT682" s="27"/>
      <c r="AU682" s="19"/>
    </row>
    <row r="683" spans="3:47">
      <c r="C683" s="7" t="str">
        <f t="shared" si="80"/>
        <v/>
      </c>
      <c r="AC683" s="19">
        <f t="shared" si="85"/>
        <v>667</v>
      </c>
      <c r="AD683" s="19" t="str">
        <f t="shared" si="81"/>
        <v/>
      </c>
      <c r="AE683" s="19" t="str">
        <f t="shared" si="82"/>
        <v/>
      </c>
      <c r="AG683" s="19" t="s">
        <v>711</v>
      </c>
      <c r="AH683" s="19" t="str">
        <f t="shared" si="83"/>
        <v>4678 JT Equity</v>
      </c>
      <c r="AI683" s="21">
        <f>IFERROR(IF($AG683&lt;&gt;"",_xll.BDP(AH683,"cur_mkt_cap")/1000000,""),"")</f>
        <v>3187.25</v>
      </c>
      <c r="AJ683" s="22">
        <f>IFERROR((COUNTIF($AI$17:$AI683,$AI683)-1)*0.0001+$AI683,"")</f>
        <v>3187.25</v>
      </c>
      <c r="AK683" s="22" t="str">
        <f t="shared" si="84"/>
        <v/>
      </c>
      <c r="AQ683" s="19"/>
      <c r="AR683" s="19"/>
      <c r="AT683" s="27"/>
      <c r="AU683" s="19"/>
    </row>
    <row r="684" spans="3:47">
      <c r="C684" s="7" t="str">
        <f t="shared" si="80"/>
        <v/>
      </c>
      <c r="AC684" s="19">
        <f t="shared" si="85"/>
        <v>668</v>
      </c>
      <c r="AD684" s="19" t="str">
        <f t="shared" si="81"/>
        <v/>
      </c>
      <c r="AE684" s="19" t="str">
        <f t="shared" si="82"/>
        <v/>
      </c>
      <c r="AG684" s="19" t="s">
        <v>712</v>
      </c>
      <c r="AH684" s="19" t="str">
        <f t="shared" si="83"/>
        <v>4679 JT Equity</v>
      </c>
      <c r="AI684" s="21">
        <f>IFERROR(IF($AG684&lt;&gt;"",_xll.BDP(AH684,"cur_mkt_cap")/1000000,""),"")</f>
        <v>3416.9999999999995</v>
      </c>
      <c r="AJ684" s="22">
        <f>IFERROR((COUNTIF($AI$17:$AI684,$AI684)-1)*0.0001+$AI684,"")</f>
        <v>3416.9999999999995</v>
      </c>
      <c r="AK684" s="22" t="str">
        <f t="shared" si="84"/>
        <v/>
      </c>
      <c r="AQ684" s="19"/>
      <c r="AR684" s="19"/>
      <c r="AT684" s="27"/>
      <c r="AU684" s="19"/>
    </row>
    <row r="685" spans="3:47">
      <c r="C685" s="7" t="str">
        <f t="shared" si="80"/>
        <v/>
      </c>
      <c r="AC685" s="19">
        <f t="shared" si="85"/>
        <v>669</v>
      </c>
      <c r="AD685" s="19" t="str">
        <f t="shared" si="81"/>
        <v/>
      </c>
      <c r="AE685" s="19" t="str">
        <f t="shared" si="82"/>
        <v/>
      </c>
      <c r="AG685" s="19" t="s">
        <v>713</v>
      </c>
      <c r="AH685" s="19" t="str">
        <f t="shared" si="83"/>
        <v>4680 JT Equity</v>
      </c>
      <c r="AI685" s="21">
        <f>IFERROR(IF($AG685&lt;&gt;"",_xll.BDP(AH685,"cur_mkt_cap")/1000000,""),"")</f>
        <v>84380.37597600001</v>
      </c>
      <c r="AJ685" s="22">
        <f>IFERROR((COUNTIF($AI$17:$AI685,$AI685)-1)*0.0001+$AI685,"")</f>
        <v>84380.37597600001</v>
      </c>
      <c r="AK685" s="22" t="str">
        <f t="shared" si="84"/>
        <v/>
      </c>
      <c r="AQ685" s="19"/>
      <c r="AR685" s="19"/>
      <c r="AT685" s="27"/>
      <c r="AU685" s="19"/>
    </row>
    <row r="686" spans="3:47">
      <c r="C686" s="7" t="str">
        <f t="shared" si="80"/>
        <v/>
      </c>
      <c r="AC686" s="19">
        <f t="shared" si="85"/>
        <v>670</v>
      </c>
      <c r="AD686" s="19" t="str">
        <f t="shared" si="81"/>
        <v/>
      </c>
      <c r="AE686" s="19" t="str">
        <f t="shared" si="82"/>
        <v/>
      </c>
      <c r="AG686" s="19" t="s">
        <v>714</v>
      </c>
      <c r="AH686" s="19" t="str">
        <f t="shared" si="83"/>
        <v>4681 JT Equity</v>
      </c>
      <c r="AI686" s="21">
        <f>IFERROR(IF($AG686&lt;&gt;"",_xll.BDP(AH686,"cur_mkt_cap")/1000000,""),"")</f>
        <v>242757.00076299999</v>
      </c>
      <c r="AJ686" s="22">
        <f>IFERROR((COUNTIF($AI$17:$AI686,$AI686)-1)*0.0001+$AI686,"")</f>
        <v>242757.00076299999</v>
      </c>
      <c r="AK686" s="22" t="str">
        <f t="shared" si="84"/>
        <v/>
      </c>
      <c r="AQ686" s="19"/>
      <c r="AR686" s="19"/>
      <c r="AT686" s="27"/>
      <c r="AU686" s="19"/>
    </row>
    <row r="687" spans="3:47">
      <c r="C687" s="7" t="str">
        <f t="shared" si="80"/>
        <v/>
      </c>
      <c r="AC687" s="19">
        <f t="shared" si="85"/>
        <v>671</v>
      </c>
      <c r="AD687" s="19" t="str">
        <f t="shared" si="81"/>
        <v/>
      </c>
      <c r="AE687" s="19" t="str">
        <f t="shared" si="82"/>
        <v/>
      </c>
      <c r="AG687" s="19" t="s">
        <v>715</v>
      </c>
      <c r="AH687" s="19" t="str">
        <f t="shared" si="83"/>
        <v>4684 JT Equity</v>
      </c>
      <c r="AI687" s="21">
        <f>IFERROR(IF($AG687&lt;&gt;"",_xll.BDP(AH687,"cur_mkt_cap")/1000000,""),"")</f>
        <v>534852</v>
      </c>
      <c r="AJ687" s="22">
        <f>IFERROR((COUNTIF($AI$17:$AI687,$AI687)-1)*0.0001+$AI687,"")</f>
        <v>534852</v>
      </c>
      <c r="AK687" s="22" t="str">
        <f t="shared" si="84"/>
        <v/>
      </c>
      <c r="AQ687" s="19"/>
      <c r="AR687" s="19"/>
      <c r="AT687" s="27"/>
      <c r="AU687" s="19"/>
    </row>
    <row r="688" spans="3:47">
      <c r="C688" s="7" t="str">
        <f t="shared" si="80"/>
        <v/>
      </c>
      <c r="AC688" s="19">
        <f t="shared" si="85"/>
        <v>672</v>
      </c>
      <c r="AD688" s="19" t="str">
        <f t="shared" si="81"/>
        <v/>
      </c>
      <c r="AE688" s="19" t="str">
        <f t="shared" si="82"/>
        <v/>
      </c>
      <c r="AG688" s="19" t="s">
        <v>716</v>
      </c>
      <c r="AH688" s="19" t="str">
        <f t="shared" si="83"/>
        <v>4686 JT Equity</v>
      </c>
      <c r="AI688" s="21">
        <f>IFERROR(IF($AG688&lt;&gt;"",_xll.BDP(AH688,"cur_mkt_cap")/1000000,""),"")</f>
        <v>79060.728799999997</v>
      </c>
      <c r="AJ688" s="22">
        <f>IFERROR((COUNTIF($AI$17:$AI688,$AI688)-1)*0.0001+$AI688,"")</f>
        <v>79060.728799999997</v>
      </c>
      <c r="AK688" s="22" t="str">
        <f t="shared" si="84"/>
        <v/>
      </c>
      <c r="AQ688" s="19"/>
      <c r="AR688" s="19"/>
      <c r="AT688" s="27"/>
      <c r="AU688" s="19"/>
    </row>
    <row r="689" spans="3:47">
      <c r="C689" s="7" t="str">
        <f t="shared" si="80"/>
        <v/>
      </c>
      <c r="AC689" s="19">
        <f t="shared" si="85"/>
        <v>673</v>
      </c>
      <c r="AD689" s="19" t="str">
        <f t="shared" si="81"/>
        <v/>
      </c>
      <c r="AE689" s="19" t="str">
        <f t="shared" si="82"/>
        <v/>
      </c>
      <c r="AG689" s="19" t="s">
        <v>717</v>
      </c>
      <c r="AH689" s="19" t="str">
        <f t="shared" si="83"/>
        <v>4687 JT Equity</v>
      </c>
      <c r="AI689" s="21">
        <f>IFERROR(IF($AG689&lt;&gt;"",_xll.BDP(AH689,"cur_mkt_cap")/1000000,""),"")</f>
        <v>15783.8976</v>
      </c>
      <c r="AJ689" s="22">
        <f>IFERROR((COUNTIF($AI$17:$AI689,$AI689)-1)*0.0001+$AI689,"")</f>
        <v>15783.8976</v>
      </c>
      <c r="AK689" s="22" t="str">
        <f t="shared" si="84"/>
        <v/>
      </c>
      <c r="AQ689" s="19"/>
      <c r="AR689" s="19"/>
      <c r="AT689" s="27"/>
      <c r="AU689" s="19"/>
    </row>
    <row r="690" spans="3:47">
      <c r="C690" s="7" t="str">
        <f t="shared" si="80"/>
        <v/>
      </c>
      <c r="AC690" s="19">
        <f t="shared" si="85"/>
        <v>674</v>
      </c>
      <c r="AD690" s="19">
        <f t="shared" si="81"/>
        <v>8</v>
      </c>
      <c r="AE690" s="19" t="str">
        <f t="shared" si="82"/>
        <v/>
      </c>
      <c r="AG690" s="19" t="s">
        <v>718</v>
      </c>
      <c r="AH690" s="19" t="str">
        <f t="shared" si="83"/>
        <v>4689 JT Equity</v>
      </c>
      <c r="AI690" s="21">
        <f>IFERROR(IF($AG690&lt;&gt;"",_xll.BDP(AH690,"cur_mkt_cap")/1000000,""),"")</f>
        <v>3001497.8285999997</v>
      </c>
      <c r="AJ690" s="22">
        <f>IFERROR((COUNTIF($AI$17:$AI690,$AI690)-1)*0.0001+$AI690,"")</f>
        <v>3001497.8285999997</v>
      </c>
      <c r="AK690" s="22">
        <f t="shared" si="84"/>
        <v>3001497.8285999997</v>
      </c>
      <c r="AQ690" s="19"/>
      <c r="AR690" s="19"/>
      <c r="AT690" s="27"/>
      <c r="AU690" s="19"/>
    </row>
    <row r="691" spans="3:47">
      <c r="C691" s="7" t="str">
        <f t="shared" si="80"/>
        <v/>
      </c>
      <c r="AC691" s="19">
        <f t="shared" si="85"/>
        <v>675</v>
      </c>
      <c r="AD691" s="19" t="str">
        <f t="shared" si="81"/>
        <v/>
      </c>
      <c r="AE691" s="19" t="str">
        <f t="shared" si="82"/>
        <v/>
      </c>
      <c r="AG691" s="19" t="s">
        <v>719</v>
      </c>
      <c r="AH691" s="19" t="str">
        <f t="shared" si="83"/>
        <v>4694 JT Equity</v>
      </c>
      <c r="AI691" s="21">
        <f>IFERROR(IF($AG691&lt;&gt;"",_xll.BDP(AH691,"cur_mkt_cap")/1000000,""),"")</f>
        <v>111357.25678000001</v>
      </c>
      <c r="AJ691" s="22">
        <f>IFERROR((COUNTIF($AI$17:$AI691,$AI691)-1)*0.0001+$AI691,"")</f>
        <v>111357.25678000001</v>
      </c>
      <c r="AK691" s="22" t="str">
        <f t="shared" si="84"/>
        <v/>
      </c>
      <c r="AQ691" s="19"/>
      <c r="AR691" s="19"/>
      <c r="AT691" s="27"/>
      <c r="AU691" s="19"/>
    </row>
    <row r="692" spans="3:47">
      <c r="C692" s="7" t="str">
        <f t="shared" si="80"/>
        <v/>
      </c>
      <c r="AC692" s="19">
        <f t="shared" si="85"/>
        <v>676</v>
      </c>
      <c r="AD692" s="19" t="str">
        <f t="shared" si="81"/>
        <v/>
      </c>
      <c r="AE692" s="19" t="str">
        <f t="shared" si="82"/>
        <v/>
      </c>
      <c r="AG692" s="19" t="s">
        <v>720</v>
      </c>
      <c r="AH692" s="19" t="str">
        <f t="shared" si="83"/>
        <v>4696 JT Equity</v>
      </c>
      <c r="AI692" s="21">
        <f>IFERROR(IF($AG692&lt;&gt;"",_xll.BDP(AH692,"cur_mkt_cap")/1000000,""),"")</f>
        <v>5697.9049999999997</v>
      </c>
      <c r="AJ692" s="22">
        <f>IFERROR((COUNTIF($AI$17:$AI692,$AI692)-1)*0.0001+$AI692,"")</f>
        <v>5697.9049999999997</v>
      </c>
      <c r="AK692" s="22" t="str">
        <f t="shared" si="84"/>
        <v/>
      </c>
      <c r="AQ692" s="19"/>
      <c r="AR692" s="19"/>
      <c r="AT692" s="27"/>
      <c r="AU692" s="19"/>
    </row>
    <row r="693" spans="3:47">
      <c r="C693" s="7" t="str">
        <f t="shared" si="80"/>
        <v/>
      </c>
      <c r="AC693" s="19">
        <f t="shared" si="85"/>
        <v>677</v>
      </c>
      <c r="AD693" s="19" t="str">
        <f t="shared" si="81"/>
        <v/>
      </c>
      <c r="AE693" s="19" t="str">
        <f t="shared" si="82"/>
        <v/>
      </c>
      <c r="AG693" s="19" t="s">
        <v>721</v>
      </c>
      <c r="AH693" s="19" t="str">
        <f t="shared" si="83"/>
        <v>4704 JT Equity</v>
      </c>
      <c r="AI693" s="21">
        <f>IFERROR(IF($AG693&lt;&gt;"",_xll.BDP(AH693,"cur_mkt_cap")/1000000,""),"")</f>
        <v>674107.88422000001</v>
      </c>
      <c r="AJ693" s="22">
        <f>IFERROR((COUNTIF($AI$17:$AI693,$AI693)-1)*0.0001+$AI693,"")</f>
        <v>674107.88422000001</v>
      </c>
      <c r="AK693" s="22" t="str">
        <f t="shared" si="84"/>
        <v/>
      </c>
      <c r="AQ693" s="19"/>
      <c r="AR693" s="19"/>
      <c r="AT693" s="27"/>
      <c r="AU693" s="19"/>
    </row>
    <row r="694" spans="3:47">
      <c r="C694" s="7" t="str">
        <f t="shared" si="80"/>
        <v/>
      </c>
      <c r="AC694" s="19">
        <f t="shared" si="85"/>
        <v>678</v>
      </c>
      <c r="AD694" s="19" t="str">
        <f t="shared" si="81"/>
        <v/>
      </c>
      <c r="AE694" s="19" t="str">
        <f t="shared" si="82"/>
        <v/>
      </c>
      <c r="AG694" s="19" t="s">
        <v>722</v>
      </c>
      <c r="AH694" s="19" t="str">
        <f t="shared" si="83"/>
        <v>4708 JT Equity</v>
      </c>
      <c r="AI694" s="21">
        <f>IFERROR(IF($AG694&lt;&gt;"",_xll.BDP(AH694,"cur_mkt_cap")/1000000,""),"")</f>
        <v>75827.816640000005</v>
      </c>
      <c r="AJ694" s="22">
        <f>IFERROR((COUNTIF($AI$17:$AI694,$AI694)-1)*0.0001+$AI694,"")</f>
        <v>75827.816640000005</v>
      </c>
      <c r="AK694" s="22" t="str">
        <f t="shared" si="84"/>
        <v/>
      </c>
      <c r="AQ694" s="19"/>
      <c r="AR694" s="19"/>
      <c r="AT694" s="27"/>
      <c r="AU694" s="19"/>
    </row>
    <row r="695" spans="3:47">
      <c r="C695" s="7" t="str">
        <f t="shared" si="80"/>
        <v/>
      </c>
      <c r="AC695" s="19">
        <f t="shared" si="85"/>
        <v>679</v>
      </c>
      <c r="AD695" s="19" t="str">
        <f t="shared" si="81"/>
        <v/>
      </c>
      <c r="AE695" s="19" t="str">
        <f t="shared" si="82"/>
        <v/>
      </c>
      <c r="AG695" s="19" t="s">
        <v>723</v>
      </c>
      <c r="AH695" s="19" t="str">
        <f t="shared" si="83"/>
        <v>4709 JT Equity</v>
      </c>
      <c r="AI695" s="21">
        <f>IFERROR(IF($AG695&lt;&gt;"",_xll.BDP(AH695,"cur_mkt_cap")/1000000,""),"")</f>
        <v>13706.415676000001</v>
      </c>
      <c r="AJ695" s="22">
        <f>IFERROR((COUNTIF($AI$17:$AI695,$AI695)-1)*0.0001+$AI695,"")</f>
        <v>13706.415676000001</v>
      </c>
      <c r="AK695" s="22" t="str">
        <f t="shared" si="84"/>
        <v/>
      </c>
      <c r="AQ695" s="19"/>
      <c r="AR695" s="19"/>
      <c r="AT695" s="27"/>
      <c r="AU695" s="19"/>
    </row>
    <row r="696" spans="3:47">
      <c r="C696" s="7" t="str">
        <f t="shared" si="80"/>
        <v/>
      </c>
      <c r="AC696" s="19">
        <f t="shared" si="85"/>
        <v>680</v>
      </c>
      <c r="AD696" s="19" t="str">
        <f t="shared" si="81"/>
        <v/>
      </c>
      <c r="AE696" s="19" t="str">
        <f t="shared" si="82"/>
        <v/>
      </c>
      <c r="AG696" s="19" t="s">
        <v>724</v>
      </c>
      <c r="AH696" s="19" t="str">
        <f t="shared" si="83"/>
        <v>4714 JT Equity</v>
      </c>
      <c r="AI696" s="21">
        <f>IFERROR(IF($AG696&lt;&gt;"",_xll.BDP(AH696,"cur_mkt_cap")/1000000,""),"")</f>
        <v>32439.574489000002</v>
      </c>
      <c r="AJ696" s="22">
        <f>IFERROR((COUNTIF($AI$17:$AI696,$AI696)-1)*0.0001+$AI696,"")</f>
        <v>32439.574489000002</v>
      </c>
      <c r="AK696" s="22" t="str">
        <f t="shared" si="84"/>
        <v/>
      </c>
      <c r="AQ696" s="19"/>
      <c r="AR696" s="19"/>
      <c r="AT696" s="27"/>
      <c r="AU696" s="19"/>
    </row>
    <row r="697" spans="3:47">
      <c r="C697" s="7" t="str">
        <f t="shared" si="80"/>
        <v/>
      </c>
      <c r="AC697" s="19">
        <f t="shared" si="85"/>
        <v>681</v>
      </c>
      <c r="AD697" s="19" t="str">
        <f t="shared" si="81"/>
        <v/>
      </c>
      <c r="AE697" s="19" t="str">
        <f t="shared" si="82"/>
        <v/>
      </c>
      <c r="AG697" s="19" t="s">
        <v>725</v>
      </c>
      <c r="AH697" s="19" t="str">
        <f t="shared" si="83"/>
        <v>4716 JT Equity</v>
      </c>
      <c r="AI697" s="21">
        <f>IFERROR(IF($AG697&lt;&gt;"",_xll.BDP(AH697,"cur_mkt_cap")/1000000,""),"")</f>
        <v>843506.53530999995</v>
      </c>
      <c r="AJ697" s="22">
        <f>IFERROR((COUNTIF($AI$17:$AI697,$AI697)-1)*0.0001+$AI697,"")</f>
        <v>843506.53530999995</v>
      </c>
      <c r="AK697" s="22" t="str">
        <f t="shared" si="84"/>
        <v/>
      </c>
      <c r="AQ697" s="19"/>
      <c r="AR697" s="19"/>
      <c r="AT697" s="27"/>
      <c r="AU697" s="19"/>
    </row>
    <row r="698" spans="3:47">
      <c r="C698" s="7" t="str">
        <f t="shared" si="80"/>
        <v/>
      </c>
      <c r="AC698" s="19">
        <f t="shared" si="85"/>
        <v>682</v>
      </c>
      <c r="AD698" s="19" t="str">
        <f t="shared" si="81"/>
        <v/>
      </c>
      <c r="AE698" s="19" t="str">
        <f t="shared" si="82"/>
        <v/>
      </c>
      <c r="AG698" s="19" t="s">
        <v>726</v>
      </c>
      <c r="AH698" s="19" t="str">
        <f t="shared" si="83"/>
        <v>4718 JT Equity</v>
      </c>
      <c r="AI698" s="21">
        <f>IFERROR(IF($AG698&lt;&gt;"",_xll.BDP(AH698,"cur_mkt_cap")/1000000,""),"")</f>
        <v>9868.6115839999984</v>
      </c>
      <c r="AJ698" s="22">
        <f>IFERROR((COUNTIF($AI$17:$AI698,$AI698)-1)*0.0001+$AI698,"")</f>
        <v>9868.6115839999984</v>
      </c>
      <c r="AK698" s="22" t="str">
        <f t="shared" si="84"/>
        <v/>
      </c>
      <c r="AQ698" s="19"/>
      <c r="AR698" s="19"/>
      <c r="AT698" s="27"/>
      <c r="AU698" s="19"/>
    </row>
    <row r="699" spans="3:47">
      <c r="C699" s="7" t="str">
        <f t="shared" si="80"/>
        <v/>
      </c>
      <c r="AC699" s="19">
        <f t="shared" si="85"/>
        <v>683</v>
      </c>
      <c r="AD699" s="19" t="str">
        <f t="shared" si="81"/>
        <v/>
      </c>
      <c r="AE699" s="19" t="str">
        <f t="shared" si="82"/>
        <v/>
      </c>
      <c r="AG699" s="19" t="s">
        <v>727</v>
      </c>
      <c r="AH699" s="19" t="str">
        <f t="shared" si="83"/>
        <v>4719 JT Equity</v>
      </c>
      <c r="AI699" s="21">
        <f>IFERROR(IF($AG699&lt;&gt;"",_xll.BDP(AH699,"cur_mkt_cap")/1000000,""),"")</f>
        <v>29325.195</v>
      </c>
      <c r="AJ699" s="22">
        <f>IFERROR((COUNTIF($AI$17:$AI699,$AI699)-1)*0.0001+$AI699,"")</f>
        <v>29325.195</v>
      </c>
      <c r="AK699" s="22" t="str">
        <f t="shared" si="84"/>
        <v/>
      </c>
      <c r="AQ699" s="19"/>
      <c r="AR699" s="19"/>
      <c r="AT699" s="27"/>
      <c r="AU699" s="19"/>
    </row>
    <row r="700" spans="3:47">
      <c r="C700" s="7" t="str">
        <f t="shared" si="80"/>
        <v/>
      </c>
      <c r="AC700" s="19">
        <f t="shared" si="85"/>
        <v>684</v>
      </c>
      <c r="AD700" s="19" t="str">
        <f t="shared" si="81"/>
        <v/>
      </c>
      <c r="AE700" s="19" t="str">
        <f t="shared" si="82"/>
        <v/>
      </c>
      <c r="AG700" s="19" t="s">
        <v>728</v>
      </c>
      <c r="AH700" s="19" t="str">
        <f t="shared" si="83"/>
        <v>4722 JT Equity</v>
      </c>
      <c r="AI700" s="21">
        <f>IFERROR(IF($AG700&lt;&gt;"",_xll.BDP(AH700,"cur_mkt_cap")/1000000,""),"")</f>
        <v>40848.048000000003</v>
      </c>
      <c r="AJ700" s="22">
        <f>IFERROR((COUNTIF($AI$17:$AI700,$AI700)-1)*0.0001+$AI700,"")</f>
        <v>40848.048000000003</v>
      </c>
      <c r="AK700" s="22" t="str">
        <f t="shared" si="84"/>
        <v/>
      </c>
      <c r="AQ700" s="19"/>
      <c r="AR700" s="19"/>
      <c r="AT700" s="27"/>
      <c r="AU700" s="19"/>
    </row>
    <row r="701" spans="3:47">
      <c r="C701" s="7" t="str">
        <f t="shared" si="80"/>
        <v/>
      </c>
      <c r="AC701" s="19">
        <f t="shared" si="85"/>
        <v>685</v>
      </c>
      <c r="AD701" s="19" t="str">
        <f t="shared" si="81"/>
        <v/>
      </c>
      <c r="AE701" s="19" t="str">
        <f t="shared" si="82"/>
        <v/>
      </c>
      <c r="AG701" s="19" t="s">
        <v>729</v>
      </c>
      <c r="AH701" s="19" t="str">
        <f t="shared" si="83"/>
        <v>4725 JT Equity</v>
      </c>
      <c r="AI701" s="21">
        <f>IFERROR(IF($AG701&lt;&gt;"",_xll.BDP(AH701,"cur_mkt_cap")/1000000,""),"")</f>
        <v>23587.832999999999</v>
      </c>
      <c r="AJ701" s="22">
        <f>IFERROR((COUNTIF($AI$17:$AI701,$AI701)-1)*0.0001+$AI701,"")</f>
        <v>23587.832999999999</v>
      </c>
      <c r="AK701" s="22" t="str">
        <f t="shared" si="84"/>
        <v/>
      </c>
      <c r="AQ701" s="19"/>
      <c r="AR701" s="19"/>
      <c r="AT701" s="27"/>
      <c r="AU701" s="19"/>
    </row>
    <row r="702" spans="3:47">
      <c r="C702" s="7" t="str">
        <f t="shared" si="80"/>
        <v/>
      </c>
      <c r="AC702" s="19">
        <f t="shared" si="85"/>
        <v>686</v>
      </c>
      <c r="AD702" s="19" t="str">
        <f t="shared" si="81"/>
        <v/>
      </c>
      <c r="AE702" s="19" t="str">
        <f t="shared" si="82"/>
        <v/>
      </c>
      <c r="AG702" s="19" t="s">
        <v>730</v>
      </c>
      <c r="AH702" s="19" t="str">
        <f t="shared" si="83"/>
        <v>4726 JT Equity</v>
      </c>
      <c r="AI702" s="21">
        <f>IFERROR(IF($AG702&lt;&gt;"",_xll.BDP(AH702,"cur_mkt_cap")/1000000,""),"")</f>
        <v>43393.011999999995</v>
      </c>
      <c r="AJ702" s="22">
        <f>IFERROR((COUNTIF($AI$17:$AI702,$AI702)-1)*0.0001+$AI702,"")</f>
        <v>43393.011999999995</v>
      </c>
      <c r="AK702" s="22" t="str">
        <f t="shared" si="84"/>
        <v/>
      </c>
      <c r="AQ702" s="19"/>
      <c r="AR702" s="19"/>
      <c r="AT702" s="27"/>
      <c r="AU702" s="19"/>
    </row>
    <row r="703" spans="3:47">
      <c r="C703" s="7" t="str">
        <f t="shared" si="80"/>
        <v/>
      </c>
      <c r="AC703" s="19">
        <f t="shared" si="85"/>
        <v>687</v>
      </c>
      <c r="AD703" s="19" t="str">
        <f t="shared" si="81"/>
        <v/>
      </c>
      <c r="AE703" s="19" t="str">
        <f t="shared" si="82"/>
        <v/>
      </c>
      <c r="AG703" s="19" t="s">
        <v>731</v>
      </c>
      <c r="AH703" s="19" t="str">
        <f t="shared" si="83"/>
        <v>4728 JT Equity</v>
      </c>
      <c r="AI703" s="21">
        <f>IFERROR(IF($AG703&lt;&gt;"",_xll.BDP(AH703,"cur_mkt_cap")/1000000,""),"")</f>
        <v>6435.56016</v>
      </c>
      <c r="AJ703" s="22">
        <f>IFERROR((COUNTIF($AI$17:$AI703,$AI703)-1)*0.0001+$AI703,"")</f>
        <v>6435.56016</v>
      </c>
      <c r="AK703" s="22" t="str">
        <f t="shared" si="84"/>
        <v/>
      </c>
      <c r="AQ703" s="19"/>
      <c r="AR703" s="19"/>
      <c r="AT703" s="27"/>
      <c r="AU703" s="19"/>
    </row>
    <row r="704" spans="3:47">
      <c r="C704" s="7" t="str">
        <f t="shared" si="80"/>
        <v/>
      </c>
      <c r="AC704" s="19">
        <f t="shared" si="85"/>
        <v>688</v>
      </c>
      <c r="AD704" s="19" t="str">
        <f t="shared" si="81"/>
        <v/>
      </c>
      <c r="AE704" s="19" t="str">
        <f t="shared" si="82"/>
        <v/>
      </c>
      <c r="AG704" s="19" t="s">
        <v>732</v>
      </c>
      <c r="AH704" s="19" t="str">
        <f t="shared" si="83"/>
        <v>4732 JT Equity</v>
      </c>
      <c r="AI704" s="21">
        <f>IFERROR(IF($AG704&lt;&gt;"",_xll.BDP(AH704,"cur_mkt_cap")/1000000,""),"")</f>
        <v>614596.5</v>
      </c>
      <c r="AJ704" s="22">
        <f>IFERROR((COUNTIF($AI$17:$AI704,$AI704)-1)*0.0001+$AI704,"")</f>
        <v>614596.5</v>
      </c>
      <c r="AK704" s="22" t="str">
        <f t="shared" si="84"/>
        <v/>
      </c>
      <c r="AQ704" s="19"/>
      <c r="AR704" s="19"/>
      <c r="AT704" s="27"/>
      <c r="AU704" s="19"/>
    </row>
    <row r="705" spans="3:47">
      <c r="C705" s="7" t="str">
        <f t="shared" si="80"/>
        <v/>
      </c>
      <c r="AC705" s="19">
        <f t="shared" si="85"/>
        <v>689</v>
      </c>
      <c r="AD705" s="19" t="str">
        <f t="shared" si="81"/>
        <v/>
      </c>
      <c r="AE705" s="19" t="str">
        <f t="shared" si="82"/>
        <v/>
      </c>
      <c r="AG705" s="19" t="s">
        <v>733</v>
      </c>
      <c r="AH705" s="19" t="str">
        <f t="shared" si="83"/>
        <v>4733 JT Equity</v>
      </c>
      <c r="AI705" s="21">
        <f>IFERROR(IF($AG705&lt;&gt;"",_xll.BDP(AH705,"cur_mkt_cap")/1000000,""),"")</f>
        <v>224357.12</v>
      </c>
      <c r="AJ705" s="22">
        <f>IFERROR((COUNTIF($AI$17:$AI705,$AI705)-1)*0.0001+$AI705,"")</f>
        <v>224357.12</v>
      </c>
      <c r="AK705" s="22" t="str">
        <f t="shared" si="84"/>
        <v/>
      </c>
      <c r="AQ705" s="19"/>
      <c r="AR705" s="19"/>
      <c r="AT705" s="27"/>
      <c r="AU705" s="19"/>
    </row>
    <row r="706" spans="3:47">
      <c r="C706" s="7" t="str">
        <f t="shared" si="80"/>
        <v/>
      </c>
      <c r="AC706" s="19">
        <f t="shared" si="85"/>
        <v>690</v>
      </c>
      <c r="AD706" s="19" t="str">
        <f t="shared" si="81"/>
        <v/>
      </c>
      <c r="AE706" s="19" t="str">
        <f t="shared" si="82"/>
        <v/>
      </c>
      <c r="AG706" s="19" t="s">
        <v>734</v>
      </c>
      <c r="AH706" s="19" t="str">
        <f t="shared" si="83"/>
        <v>4739 JT Equity</v>
      </c>
      <c r="AI706" s="21">
        <f>IFERROR(IF($AG706&lt;&gt;"",_xll.BDP(AH706,"cur_mkt_cap")/1000000,""),"")</f>
        <v>378600</v>
      </c>
      <c r="AJ706" s="22">
        <f>IFERROR((COUNTIF($AI$17:$AI706,$AI706)-1)*0.0001+$AI706,"")</f>
        <v>378600</v>
      </c>
      <c r="AK706" s="22" t="str">
        <f t="shared" si="84"/>
        <v/>
      </c>
      <c r="AQ706" s="19"/>
      <c r="AR706" s="19"/>
      <c r="AT706" s="27"/>
      <c r="AU706" s="19"/>
    </row>
    <row r="707" spans="3:47">
      <c r="C707" s="7" t="str">
        <f t="shared" si="80"/>
        <v/>
      </c>
      <c r="AC707" s="19">
        <f t="shared" si="85"/>
        <v>691</v>
      </c>
      <c r="AD707" s="19" t="str">
        <f t="shared" si="81"/>
        <v/>
      </c>
      <c r="AE707" s="19" t="str">
        <f t="shared" si="82"/>
        <v/>
      </c>
      <c r="AG707" s="19" t="s">
        <v>735</v>
      </c>
      <c r="AH707" s="19" t="str">
        <f t="shared" si="83"/>
        <v>4743 JT Equity</v>
      </c>
      <c r="AI707" s="21">
        <f>IFERROR(IF($AG707&lt;&gt;"",_xll.BDP(AH707,"cur_mkt_cap")/1000000,""),"")</f>
        <v>19011.78</v>
      </c>
      <c r="AJ707" s="22">
        <f>IFERROR((COUNTIF($AI$17:$AI707,$AI707)-1)*0.0001+$AI707,"")</f>
        <v>19011.78</v>
      </c>
      <c r="AK707" s="22" t="str">
        <f t="shared" si="84"/>
        <v/>
      </c>
      <c r="AQ707" s="19"/>
      <c r="AR707" s="19"/>
      <c r="AT707" s="27"/>
      <c r="AU707" s="19"/>
    </row>
    <row r="708" spans="3:47">
      <c r="C708" s="7" t="str">
        <f t="shared" si="80"/>
        <v/>
      </c>
      <c r="AC708" s="19">
        <f t="shared" si="85"/>
        <v>692</v>
      </c>
      <c r="AD708" s="19" t="str">
        <f t="shared" si="81"/>
        <v/>
      </c>
      <c r="AE708" s="19" t="str">
        <f t="shared" si="82"/>
        <v/>
      </c>
      <c r="AG708" s="19" t="s">
        <v>736</v>
      </c>
      <c r="AH708" s="19" t="str">
        <f t="shared" si="83"/>
        <v>4745 JT Equity</v>
      </c>
      <c r="AI708" s="21">
        <f>IFERROR(IF($AG708&lt;&gt;"",_xll.BDP(AH708,"cur_mkt_cap")/1000000,""),"")</f>
        <v>55485.846570000002</v>
      </c>
      <c r="AJ708" s="22">
        <f>IFERROR((COUNTIF($AI$17:$AI708,$AI708)-1)*0.0001+$AI708,"")</f>
        <v>55485.846570000002</v>
      </c>
      <c r="AK708" s="22" t="str">
        <f t="shared" si="84"/>
        <v/>
      </c>
      <c r="AQ708" s="19"/>
      <c r="AR708" s="19"/>
      <c r="AT708" s="27"/>
      <c r="AU708" s="19"/>
    </row>
    <row r="709" spans="3:47">
      <c r="C709" s="7" t="str">
        <f t="shared" si="80"/>
        <v/>
      </c>
      <c r="AC709" s="19">
        <f t="shared" si="85"/>
        <v>693</v>
      </c>
      <c r="AD709" s="19" t="str">
        <f t="shared" si="81"/>
        <v/>
      </c>
      <c r="AE709" s="19" t="str">
        <f t="shared" si="82"/>
        <v/>
      </c>
      <c r="AG709" s="19" t="s">
        <v>737</v>
      </c>
      <c r="AH709" s="19" t="str">
        <f t="shared" si="83"/>
        <v>4746 JT Equity</v>
      </c>
      <c r="AI709" s="21">
        <f>IFERROR(IF($AG709&lt;&gt;"",_xll.BDP(AH709,"cur_mkt_cap")/1000000,""),"")</f>
        <v>20560.649999999998</v>
      </c>
      <c r="AJ709" s="22">
        <f>IFERROR((COUNTIF($AI$17:$AI709,$AI709)-1)*0.0001+$AI709,"")</f>
        <v>20560.649999999998</v>
      </c>
      <c r="AK709" s="22" t="str">
        <f t="shared" si="84"/>
        <v/>
      </c>
      <c r="AQ709" s="19"/>
      <c r="AR709" s="19"/>
      <c r="AT709" s="27"/>
      <c r="AU709" s="19"/>
    </row>
    <row r="710" spans="3:47">
      <c r="C710" s="7" t="str">
        <f t="shared" si="80"/>
        <v/>
      </c>
      <c r="AC710" s="19">
        <f t="shared" si="85"/>
        <v>694</v>
      </c>
      <c r="AD710" s="19" t="str">
        <f t="shared" si="81"/>
        <v/>
      </c>
      <c r="AE710" s="19" t="str">
        <f t="shared" si="82"/>
        <v/>
      </c>
      <c r="AG710" s="19" t="s">
        <v>738</v>
      </c>
      <c r="AH710" s="19" t="str">
        <f t="shared" si="83"/>
        <v>4751 JT Equity</v>
      </c>
      <c r="AI710" s="21">
        <f>IFERROR(IF($AG710&lt;&gt;"",_xll.BDP(AH710,"cur_mkt_cap")/1000000,""),"")</f>
        <v>378647.66699999996</v>
      </c>
      <c r="AJ710" s="22">
        <f>IFERROR((COUNTIF($AI$17:$AI710,$AI710)-1)*0.0001+$AI710,"")</f>
        <v>378647.66699999996</v>
      </c>
      <c r="AK710" s="22" t="str">
        <f t="shared" si="84"/>
        <v/>
      </c>
      <c r="AQ710" s="19"/>
      <c r="AR710" s="19"/>
      <c r="AT710" s="27"/>
      <c r="AU710" s="19"/>
    </row>
    <row r="711" spans="3:47">
      <c r="C711" s="7" t="str">
        <f t="shared" si="80"/>
        <v/>
      </c>
      <c r="AC711" s="19">
        <f t="shared" si="85"/>
        <v>695</v>
      </c>
      <c r="AD711" s="19">
        <f t="shared" si="81"/>
        <v>30</v>
      </c>
      <c r="AE711" s="19" t="str">
        <f t="shared" si="82"/>
        <v/>
      </c>
      <c r="AG711" s="19" t="s">
        <v>739</v>
      </c>
      <c r="AH711" s="19" t="str">
        <f t="shared" si="83"/>
        <v>4755 JT Equity</v>
      </c>
      <c r="AI711" s="21">
        <f>IFERROR(IF($AG711&lt;&gt;"",_xll.BDP(AH711,"cur_mkt_cap")/1000000,""),"")</f>
        <v>1502611.3074</v>
      </c>
      <c r="AJ711" s="22">
        <f>IFERROR((COUNTIF($AI$17:$AI711,$AI711)-1)*0.0001+$AI711,"")</f>
        <v>1502611.3074</v>
      </c>
      <c r="AK711" s="22">
        <f t="shared" si="84"/>
        <v>1502611.3074</v>
      </c>
      <c r="AQ711" s="19"/>
      <c r="AR711" s="19"/>
      <c r="AT711" s="27"/>
      <c r="AU711" s="19"/>
    </row>
    <row r="712" spans="3:47">
      <c r="C712" s="7" t="str">
        <f t="shared" si="80"/>
        <v/>
      </c>
      <c r="AC712" s="19">
        <f t="shared" si="85"/>
        <v>696</v>
      </c>
      <c r="AD712" s="19" t="str">
        <f t="shared" si="81"/>
        <v/>
      </c>
      <c r="AE712" s="19" t="str">
        <f t="shared" si="82"/>
        <v/>
      </c>
      <c r="AG712" s="19" t="s">
        <v>740</v>
      </c>
      <c r="AH712" s="19" t="str">
        <f t="shared" si="83"/>
        <v>4762 JT Equity</v>
      </c>
      <c r="AI712" s="21">
        <f>IFERROR(IF($AG712&lt;&gt;"",_xll.BDP(AH712,"cur_mkt_cap")/1000000,""),"")</f>
        <v>8464.0092000000004</v>
      </c>
      <c r="AJ712" s="22">
        <f>IFERROR((COUNTIF($AI$17:$AI712,$AI712)-1)*0.0001+$AI712,"")</f>
        <v>8464.0092000000004</v>
      </c>
      <c r="AK712" s="22" t="str">
        <f t="shared" si="84"/>
        <v/>
      </c>
      <c r="AQ712" s="19"/>
      <c r="AR712" s="19"/>
      <c r="AT712" s="27"/>
      <c r="AU712" s="19"/>
    </row>
    <row r="713" spans="3:47">
      <c r="C713" s="7" t="str">
        <f t="shared" si="80"/>
        <v/>
      </c>
      <c r="AC713" s="19">
        <f t="shared" si="85"/>
        <v>697</v>
      </c>
      <c r="AD713" s="19" t="str">
        <f t="shared" si="81"/>
        <v/>
      </c>
      <c r="AE713" s="19" t="str">
        <f t="shared" si="82"/>
        <v/>
      </c>
      <c r="AG713" s="19" t="s">
        <v>741</v>
      </c>
      <c r="AH713" s="19" t="str">
        <f t="shared" si="83"/>
        <v>4763 JT Equity</v>
      </c>
      <c r="AI713" s="21">
        <f>IFERROR(IF($AG713&lt;&gt;"",_xll.BDP(AH713,"cur_mkt_cap")/1000000,""),"")</f>
        <v>24824.682000000001</v>
      </c>
      <c r="AJ713" s="22">
        <f>IFERROR((COUNTIF($AI$17:$AI713,$AI713)-1)*0.0001+$AI713,"")</f>
        <v>24824.682000000001</v>
      </c>
      <c r="AK713" s="22" t="str">
        <f t="shared" si="84"/>
        <v/>
      </c>
      <c r="AQ713" s="19"/>
      <c r="AR713" s="19"/>
      <c r="AT713" s="27"/>
      <c r="AU713" s="19"/>
    </row>
    <row r="714" spans="3:47">
      <c r="C714" s="7" t="str">
        <f t="shared" si="80"/>
        <v/>
      </c>
      <c r="AC714" s="19">
        <f t="shared" si="85"/>
        <v>698</v>
      </c>
      <c r="AD714" s="19" t="str">
        <f t="shared" si="81"/>
        <v/>
      </c>
      <c r="AE714" s="19" t="str">
        <f t="shared" si="82"/>
        <v/>
      </c>
      <c r="AG714" s="19" t="s">
        <v>742</v>
      </c>
      <c r="AH714" s="19" t="str">
        <f t="shared" si="83"/>
        <v>4767 JT Equity</v>
      </c>
      <c r="AI714" s="21">
        <f>IFERROR(IF($AG714&lt;&gt;"",_xll.BDP(AH714,"cur_mkt_cap")/1000000,""),"")</f>
        <v>16478.100804000002</v>
      </c>
      <c r="AJ714" s="22">
        <f>IFERROR((COUNTIF($AI$17:$AI714,$AI714)-1)*0.0001+$AI714,"")</f>
        <v>16478.100804000002</v>
      </c>
      <c r="AK714" s="22" t="str">
        <f t="shared" si="84"/>
        <v/>
      </c>
      <c r="AQ714" s="19"/>
      <c r="AR714" s="19"/>
      <c r="AT714" s="27"/>
      <c r="AU714" s="19"/>
    </row>
    <row r="715" spans="3:47">
      <c r="C715" s="7" t="str">
        <f t="shared" si="80"/>
        <v/>
      </c>
      <c r="AC715" s="19">
        <f t="shared" si="85"/>
        <v>699</v>
      </c>
      <c r="AD715" s="19" t="str">
        <f t="shared" si="81"/>
        <v/>
      </c>
      <c r="AE715" s="19" t="str">
        <f t="shared" si="82"/>
        <v/>
      </c>
      <c r="AG715" s="19" t="s">
        <v>743</v>
      </c>
      <c r="AH715" s="19" t="str">
        <f t="shared" si="83"/>
        <v>4768 JT Equity</v>
      </c>
      <c r="AI715" s="21">
        <f>IFERROR(IF($AG715&lt;&gt;"",_xll.BDP(AH715,"cur_mkt_cap")/1000000,""),"")</f>
        <v>563356.28579999995</v>
      </c>
      <c r="AJ715" s="22">
        <f>IFERROR((COUNTIF($AI$17:$AI715,$AI715)-1)*0.0001+$AI715,"")</f>
        <v>563356.28579999995</v>
      </c>
      <c r="AK715" s="22" t="str">
        <f t="shared" si="84"/>
        <v/>
      </c>
      <c r="AQ715" s="19"/>
      <c r="AR715" s="19"/>
      <c r="AT715" s="27"/>
      <c r="AU715" s="19"/>
    </row>
    <row r="716" spans="3:47">
      <c r="C716" s="7" t="str">
        <f t="shared" si="80"/>
        <v/>
      </c>
      <c r="AC716" s="19">
        <f t="shared" si="85"/>
        <v>700</v>
      </c>
      <c r="AD716" s="19" t="str">
        <f t="shared" si="81"/>
        <v/>
      </c>
      <c r="AE716" s="19" t="str">
        <f t="shared" si="82"/>
        <v/>
      </c>
      <c r="AG716" s="19" t="s">
        <v>744</v>
      </c>
      <c r="AH716" s="19" t="str">
        <f t="shared" si="83"/>
        <v>4775 JT Equity</v>
      </c>
      <c r="AI716" s="21">
        <f>IFERROR(IF($AG716&lt;&gt;"",_xll.BDP(AH716,"cur_mkt_cap")/1000000,""),"")</f>
        <v>60593.616200000004</v>
      </c>
      <c r="AJ716" s="22">
        <f>IFERROR((COUNTIF($AI$17:$AI716,$AI716)-1)*0.0001+$AI716,"")</f>
        <v>60593.616200000004</v>
      </c>
      <c r="AK716" s="22" t="str">
        <f t="shared" si="84"/>
        <v/>
      </c>
      <c r="AQ716" s="19"/>
      <c r="AR716" s="19"/>
      <c r="AT716" s="27"/>
      <c r="AU716" s="19"/>
    </row>
    <row r="717" spans="3:47">
      <c r="C717" s="7" t="str">
        <f t="shared" si="80"/>
        <v/>
      </c>
      <c r="AC717" s="19">
        <f t="shared" si="85"/>
        <v>701</v>
      </c>
      <c r="AD717" s="19" t="str">
        <f t="shared" si="81"/>
        <v/>
      </c>
      <c r="AE717" s="19" t="str">
        <f t="shared" si="82"/>
        <v/>
      </c>
      <c r="AG717" s="19" t="s">
        <v>745</v>
      </c>
      <c r="AH717" s="19" t="str">
        <f t="shared" si="83"/>
        <v>4776 JT Equity</v>
      </c>
      <c r="AI717" s="21">
        <f>IFERROR(IF($AG717&lt;&gt;"",_xll.BDP(AH717,"cur_mkt_cap")/1000000,""),"")</f>
        <v>23371.705400000003</v>
      </c>
      <c r="AJ717" s="22">
        <f>IFERROR((COUNTIF($AI$17:$AI717,$AI717)-1)*0.0001+$AI717,"")</f>
        <v>23371.705400000003</v>
      </c>
      <c r="AK717" s="22" t="str">
        <f t="shared" si="84"/>
        <v/>
      </c>
      <c r="AQ717" s="19"/>
      <c r="AR717" s="19"/>
      <c r="AT717" s="27"/>
      <c r="AU717" s="19"/>
    </row>
    <row r="718" spans="3:47">
      <c r="C718" s="7" t="str">
        <f t="shared" si="80"/>
        <v/>
      </c>
      <c r="AC718" s="19">
        <f t="shared" si="85"/>
        <v>702</v>
      </c>
      <c r="AD718" s="19" t="str">
        <f t="shared" si="81"/>
        <v/>
      </c>
      <c r="AE718" s="19" t="str">
        <f t="shared" si="82"/>
        <v/>
      </c>
      <c r="AG718" s="19" t="s">
        <v>746</v>
      </c>
      <c r="AH718" s="19" t="str">
        <f t="shared" si="83"/>
        <v>4779 JT Equity</v>
      </c>
      <c r="AI718" s="21">
        <f>IFERROR(IF($AG718&lt;&gt;"",_xll.BDP(AH718,"cur_mkt_cap")/1000000,""),"")</f>
        <v>14053.57</v>
      </c>
      <c r="AJ718" s="22">
        <f>IFERROR((COUNTIF($AI$17:$AI718,$AI718)-1)*0.0001+$AI718,"")</f>
        <v>14053.57</v>
      </c>
      <c r="AK718" s="22" t="str">
        <f t="shared" si="84"/>
        <v/>
      </c>
      <c r="AQ718" s="19"/>
      <c r="AR718" s="19"/>
      <c r="AT718" s="27"/>
      <c r="AU718" s="19"/>
    </row>
    <row r="719" spans="3:47">
      <c r="C719" s="7" t="str">
        <f t="shared" si="80"/>
        <v/>
      </c>
      <c r="AC719" s="19">
        <f t="shared" si="85"/>
        <v>703</v>
      </c>
      <c r="AD719" s="19" t="str">
        <f t="shared" si="81"/>
        <v/>
      </c>
      <c r="AE719" s="19" t="str">
        <f t="shared" si="82"/>
        <v/>
      </c>
      <c r="AG719" s="19" t="s">
        <v>747</v>
      </c>
      <c r="AH719" s="19" t="str">
        <f t="shared" si="83"/>
        <v>4801 JT Equity</v>
      </c>
      <c r="AI719" s="21">
        <f>IFERROR(IF($AG719&lt;&gt;"",_xll.BDP(AH719,"cur_mkt_cap")/1000000,""),"")</f>
        <v>39960.055500000002</v>
      </c>
      <c r="AJ719" s="22">
        <f>IFERROR((COUNTIF($AI$17:$AI719,$AI719)-1)*0.0001+$AI719,"")</f>
        <v>39960.055500000002</v>
      </c>
      <c r="AK719" s="22" t="str">
        <f t="shared" si="84"/>
        <v/>
      </c>
      <c r="AQ719" s="19"/>
      <c r="AR719" s="19"/>
      <c r="AT719" s="27"/>
      <c r="AU719" s="19"/>
    </row>
    <row r="720" spans="3:47">
      <c r="C720" s="7" t="str">
        <f t="shared" si="80"/>
        <v/>
      </c>
      <c r="AC720" s="19">
        <f t="shared" si="85"/>
        <v>704</v>
      </c>
      <c r="AD720" s="19" t="str">
        <f t="shared" si="81"/>
        <v/>
      </c>
      <c r="AE720" s="19" t="str">
        <f t="shared" si="82"/>
        <v/>
      </c>
      <c r="AG720" s="19" t="s">
        <v>748</v>
      </c>
      <c r="AH720" s="19" t="str">
        <f t="shared" si="83"/>
        <v>4809 JT Equity</v>
      </c>
      <c r="AI720" s="21">
        <f>IFERROR(IF($AG720&lt;&gt;"",_xll.BDP(AH720,"cur_mkt_cap")/1000000,""),"")</f>
        <v>19880.585199999998</v>
      </c>
      <c r="AJ720" s="22">
        <f>IFERROR((COUNTIF($AI$17:$AI720,$AI720)-1)*0.0001+$AI720,"")</f>
        <v>19880.585199999998</v>
      </c>
      <c r="AK720" s="22" t="str">
        <f t="shared" si="84"/>
        <v/>
      </c>
      <c r="AQ720" s="19"/>
      <c r="AR720" s="19"/>
      <c r="AT720" s="27"/>
      <c r="AU720" s="19"/>
    </row>
    <row r="721" spans="3:47">
      <c r="C721" s="7" t="str">
        <f t="shared" ref="C721:C784" si="86">IFERROR(IF(AC721&lt;&gt;"",INDEX(AH:AH,MATCH(AC721,AD:AD,0)),""),"")</f>
        <v/>
      </c>
      <c r="AC721" s="19">
        <f t="shared" si="85"/>
        <v>705</v>
      </c>
      <c r="AD721" s="19" t="str">
        <f t="shared" ref="AD721:AD784" si="87">IFERROR(RANK(AK721,AK:AK,0),"")</f>
        <v/>
      </c>
      <c r="AE721" s="19" t="str">
        <f t="shared" ref="AE721:AE784" si="88">IF(C721&lt;&gt;"",1+AE720,"")</f>
        <v/>
      </c>
      <c r="AG721" s="19" t="s">
        <v>749</v>
      </c>
      <c r="AH721" s="19" t="str">
        <f t="shared" ref="AH721:AH784" si="89">IF($AG721&lt;&gt;"",$AG721&amp;" "&amp;"Equity","")</f>
        <v>4812 JT Equity</v>
      </c>
      <c r="AI721" s="21">
        <f>IFERROR(IF($AG721&lt;&gt;"",_xll.BDP(AH721,"cur_mkt_cap")/1000000,""),"")</f>
        <v>73949.523560000001</v>
      </c>
      <c r="AJ721" s="22">
        <f>IFERROR((COUNTIF($AI$17:$AI721,$AI721)-1)*0.0001+$AI721,"")</f>
        <v>73949.523560000001</v>
      </c>
      <c r="AK721" s="22" t="str">
        <f t="shared" ref="AK721:AK784" si="90">IF(AJ721&gt;$F$1,AJ721,"")</f>
        <v/>
      </c>
      <c r="AQ721" s="19"/>
      <c r="AR721" s="19"/>
      <c r="AT721" s="27"/>
      <c r="AU721" s="19"/>
    </row>
    <row r="722" spans="3:47">
      <c r="C722" s="7" t="str">
        <f t="shared" si="86"/>
        <v/>
      </c>
      <c r="AC722" s="19">
        <f t="shared" ref="AC722:AC785" si="91">IF(AH722&lt;&gt;"",1+AC721,"")</f>
        <v>706</v>
      </c>
      <c r="AD722" s="19" t="str">
        <f t="shared" si="87"/>
        <v/>
      </c>
      <c r="AE722" s="19" t="str">
        <f t="shared" si="88"/>
        <v/>
      </c>
      <c r="AG722" s="19" t="s">
        <v>750</v>
      </c>
      <c r="AH722" s="19" t="str">
        <f t="shared" si="89"/>
        <v>4819 JT Equity</v>
      </c>
      <c r="AI722" s="21">
        <f>IFERROR(IF($AG722&lt;&gt;"",_xll.BDP(AH722,"cur_mkt_cap")/1000000,""),"")</f>
        <v>95860.073199999999</v>
      </c>
      <c r="AJ722" s="22">
        <f>IFERROR((COUNTIF($AI$17:$AI722,$AI722)-1)*0.0001+$AI722,"")</f>
        <v>95860.073199999999</v>
      </c>
      <c r="AK722" s="22" t="str">
        <f t="shared" si="90"/>
        <v/>
      </c>
      <c r="AQ722" s="19"/>
      <c r="AR722" s="19"/>
      <c r="AT722" s="27"/>
      <c r="AU722" s="19"/>
    </row>
    <row r="723" spans="3:47">
      <c r="C723" s="7" t="str">
        <f t="shared" si="86"/>
        <v/>
      </c>
      <c r="AC723" s="19">
        <f t="shared" si="91"/>
        <v>707</v>
      </c>
      <c r="AD723" s="19" t="str">
        <f t="shared" si="87"/>
        <v/>
      </c>
      <c r="AE723" s="19" t="str">
        <f t="shared" si="88"/>
        <v/>
      </c>
      <c r="AG723" s="19" t="s">
        <v>751</v>
      </c>
      <c r="AH723" s="19" t="str">
        <f t="shared" si="89"/>
        <v>4820 JT Equity</v>
      </c>
      <c r="AI723" s="21">
        <f>IFERROR(IF($AG723&lt;&gt;"",_xll.BDP(AH723,"cur_mkt_cap")/1000000,""),"")</f>
        <v>29107.010999999999</v>
      </c>
      <c r="AJ723" s="22">
        <f>IFERROR((COUNTIF($AI$17:$AI723,$AI723)-1)*0.0001+$AI723,"")</f>
        <v>29107.010999999999</v>
      </c>
      <c r="AK723" s="22" t="str">
        <f t="shared" si="90"/>
        <v/>
      </c>
      <c r="AQ723" s="19"/>
      <c r="AR723" s="19"/>
      <c r="AT723" s="27"/>
      <c r="AU723" s="19"/>
    </row>
    <row r="724" spans="3:47">
      <c r="C724" s="7" t="str">
        <f t="shared" si="86"/>
        <v/>
      </c>
      <c r="AC724" s="19">
        <f t="shared" si="91"/>
        <v>708</v>
      </c>
      <c r="AD724" s="19" t="str">
        <f t="shared" si="87"/>
        <v/>
      </c>
      <c r="AE724" s="19" t="str">
        <f t="shared" si="88"/>
        <v/>
      </c>
      <c r="AG724" s="19" t="s">
        <v>752</v>
      </c>
      <c r="AH724" s="19" t="str">
        <f t="shared" si="89"/>
        <v>4825 JT Equity</v>
      </c>
      <c r="AI724" s="21">
        <f>IFERROR(IF($AG724&lt;&gt;"",_xll.BDP(AH724,"cur_mkt_cap")/1000000,""),"")</f>
        <v>41809.32</v>
      </c>
      <c r="AJ724" s="22">
        <f>IFERROR((COUNTIF($AI$17:$AI724,$AI724)-1)*0.0001+$AI724,"")</f>
        <v>41809.32</v>
      </c>
      <c r="AK724" s="22" t="str">
        <f t="shared" si="90"/>
        <v/>
      </c>
      <c r="AQ724" s="19"/>
      <c r="AR724" s="19"/>
      <c r="AT724" s="27"/>
      <c r="AU724" s="19"/>
    </row>
    <row r="725" spans="3:47">
      <c r="C725" s="7" t="str">
        <f t="shared" si="86"/>
        <v/>
      </c>
      <c r="AC725" s="19">
        <f t="shared" si="91"/>
        <v>709</v>
      </c>
      <c r="AD725" s="19" t="str">
        <f t="shared" si="87"/>
        <v/>
      </c>
      <c r="AE725" s="19" t="str">
        <f t="shared" si="88"/>
        <v/>
      </c>
      <c r="AG725" s="19" t="s">
        <v>753</v>
      </c>
      <c r="AH725" s="19" t="str">
        <f t="shared" si="89"/>
        <v>4826 JT Equity</v>
      </c>
      <c r="AI725" s="21">
        <f>IFERROR(IF($AG725&lt;&gt;"",_xll.BDP(AH725,"cur_mkt_cap")/1000000,""),"")</f>
        <v>10853.08224</v>
      </c>
      <c r="AJ725" s="22">
        <f>IFERROR((COUNTIF($AI$17:$AI725,$AI725)-1)*0.0001+$AI725,"")</f>
        <v>10853.08224</v>
      </c>
      <c r="AK725" s="22" t="str">
        <f t="shared" si="90"/>
        <v/>
      </c>
      <c r="AQ725" s="19"/>
      <c r="AR725" s="19"/>
      <c r="AT725" s="27"/>
      <c r="AU725" s="19"/>
    </row>
    <row r="726" spans="3:47">
      <c r="C726" s="7" t="str">
        <f t="shared" si="86"/>
        <v/>
      </c>
      <c r="AC726" s="19">
        <f t="shared" si="91"/>
        <v>710</v>
      </c>
      <c r="AD726" s="19" t="str">
        <f t="shared" si="87"/>
        <v/>
      </c>
      <c r="AE726" s="19" t="str">
        <f t="shared" si="88"/>
        <v/>
      </c>
      <c r="AG726" s="19" t="s">
        <v>754</v>
      </c>
      <c r="AH726" s="19" t="str">
        <f t="shared" si="89"/>
        <v>4828 JT Equity</v>
      </c>
      <c r="AI726" s="21">
        <f>IFERROR(IF($AG726&lt;&gt;"",_xll.BDP(AH726,"cur_mkt_cap")/1000000,""),"")</f>
        <v>9228</v>
      </c>
      <c r="AJ726" s="22">
        <f>IFERROR((COUNTIF($AI$17:$AI726,$AI726)-1)*0.0001+$AI726,"")</f>
        <v>9228</v>
      </c>
      <c r="AK726" s="22" t="str">
        <f t="shared" si="90"/>
        <v/>
      </c>
      <c r="AQ726" s="19"/>
      <c r="AR726" s="19"/>
      <c r="AT726" s="27"/>
      <c r="AU726" s="19"/>
    </row>
    <row r="727" spans="3:47">
      <c r="C727" s="7" t="str">
        <f t="shared" si="86"/>
        <v/>
      </c>
      <c r="AC727" s="19">
        <f t="shared" si="91"/>
        <v>711</v>
      </c>
      <c r="AD727" s="19" t="str">
        <f t="shared" si="87"/>
        <v/>
      </c>
      <c r="AE727" s="19" t="str">
        <f t="shared" si="88"/>
        <v/>
      </c>
      <c r="AG727" s="19" t="s">
        <v>755</v>
      </c>
      <c r="AH727" s="19" t="str">
        <f t="shared" si="89"/>
        <v>4829 JT Equity</v>
      </c>
      <c r="AI727" s="21">
        <f>IFERROR(IF($AG727&lt;&gt;"",_xll.BDP(AH727,"cur_mkt_cap")/1000000,""),"")</f>
        <v>11357.696</v>
      </c>
      <c r="AJ727" s="22">
        <f>IFERROR((COUNTIF($AI$17:$AI727,$AI727)-1)*0.0001+$AI727,"")</f>
        <v>11357.696</v>
      </c>
      <c r="AK727" s="22" t="str">
        <f t="shared" si="90"/>
        <v/>
      </c>
      <c r="AQ727" s="19"/>
      <c r="AR727" s="19"/>
      <c r="AT727" s="27"/>
      <c r="AU727" s="19"/>
    </row>
    <row r="728" spans="3:47">
      <c r="C728" s="7" t="str">
        <f t="shared" si="86"/>
        <v/>
      </c>
      <c r="AC728" s="19">
        <f t="shared" si="91"/>
        <v>712</v>
      </c>
      <c r="AD728" s="19" t="str">
        <f t="shared" si="87"/>
        <v/>
      </c>
      <c r="AE728" s="19" t="str">
        <f t="shared" si="88"/>
        <v/>
      </c>
      <c r="AG728" s="19" t="s">
        <v>756</v>
      </c>
      <c r="AH728" s="19" t="str">
        <f t="shared" si="89"/>
        <v>4839 JT Equity</v>
      </c>
      <c r="AI728" s="21">
        <f>IFERROR(IF($AG728&lt;&gt;"",_xll.BDP(AH728,"cur_mkt_cap")/1000000,""),"")</f>
        <v>105570.504</v>
      </c>
      <c r="AJ728" s="22">
        <f>IFERROR((COUNTIF($AI$17:$AI728,$AI728)-1)*0.0001+$AI728,"")</f>
        <v>105570.504</v>
      </c>
      <c r="AK728" s="22" t="str">
        <f t="shared" si="90"/>
        <v/>
      </c>
      <c r="AQ728" s="19"/>
      <c r="AR728" s="19"/>
      <c r="AT728" s="27"/>
      <c r="AU728" s="19"/>
    </row>
    <row r="729" spans="3:47">
      <c r="C729" s="7" t="str">
        <f t="shared" si="86"/>
        <v/>
      </c>
      <c r="AC729" s="19">
        <f t="shared" si="91"/>
        <v>713</v>
      </c>
      <c r="AD729" s="19" t="str">
        <f t="shared" si="87"/>
        <v/>
      </c>
      <c r="AE729" s="19" t="str">
        <f t="shared" si="88"/>
        <v/>
      </c>
      <c r="AG729" s="19" t="s">
        <v>757</v>
      </c>
      <c r="AH729" s="19" t="str">
        <f t="shared" si="89"/>
        <v>4845 JT Equity</v>
      </c>
      <c r="AI729" s="21">
        <f>IFERROR(IF($AG729&lt;&gt;"",_xll.BDP(AH729,"cur_mkt_cap")/1000000,""),"")</f>
        <v>14268.074031999999</v>
      </c>
      <c r="AJ729" s="22">
        <f>IFERROR((COUNTIF($AI$17:$AI729,$AI729)-1)*0.0001+$AI729,"")</f>
        <v>14268.074031999999</v>
      </c>
      <c r="AK729" s="22" t="str">
        <f t="shared" si="90"/>
        <v/>
      </c>
      <c r="AQ729" s="19"/>
      <c r="AR729" s="19"/>
      <c r="AT729" s="27"/>
      <c r="AU729" s="19"/>
    </row>
    <row r="730" spans="3:47">
      <c r="C730" s="7" t="str">
        <f t="shared" si="86"/>
        <v/>
      </c>
      <c r="AC730" s="19">
        <f t="shared" si="91"/>
        <v>714</v>
      </c>
      <c r="AD730" s="19" t="str">
        <f t="shared" si="87"/>
        <v/>
      </c>
      <c r="AE730" s="19" t="str">
        <f t="shared" si="88"/>
        <v/>
      </c>
      <c r="AG730" s="19" t="s">
        <v>758</v>
      </c>
      <c r="AH730" s="19" t="str">
        <f t="shared" si="89"/>
        <v>4848 JT Equity</v>
      </c>
      <c r="AI730" s="21">
        <f>IFERROR(IF($AG730&lt;&gt;"",_xll.BDP(AH730,"cur_mkt_cap")/1000000,""),"")</f>
        <v>41834.716800000002</v>
      </c>
      <c r="AJ730" s="22">
        <f>IFERROR((COUNTIF($AI$17:$AI730,$AI730)-1)*0.0001+$AI730,"")</f>
        <v>41834.716800000002</v>
      </c>
      <c r="AK730" s="22" t="str">
        <f t="shared" si="90"/>
        <v/>
      </c>
      <c r="AQ730" s="19"/>
      <c r="AR730" s="19"/>
      <c r="AT730" s="27"/>
      <c r="AU730" s="19"/>
    </row>
    <row r="731" spans="3:47">
      <c r="C731" s="7" t="str">
        <f t="shared" si="86"/>
        <v/>
      </c>
      <c r="AC731" s="19">
        <f t="shared" si="91"/>
        <v>715</v>
      </c>
      <c r="AD731" s="19">
        <f t="shared" si="87"/>
        <v>16</v>
      </c>
      <c r="AE731" s="19" t="str">
        <f t="shared" si="88"/>
        <v/>
      </c>
      <c r="AG731" s="19" t="s">
        <v>759</v>
      </c>
      <c r="AH731" s="19" t="str">
        <f t="shared" si="89"/>
        <v>4901 JT Equity</v>
      </c>
      <c r="AI731" s="21">
        <f>IFERROR(IF($AG731&lt;&gt;"",_xll.BDP(AH731,"cur_mkt_cap")/1000000,""),"")</f>
        <v>2264353.2031999999</v>
      </c>
      <c r="AJ731" s="22">
        <f>IFERROR((COUNTIF($AI$17:$AI731,$AI731)-1)*0.0001+$AI731,"")</f>
        <v>2264353.2031999999</v>
      </c>
      <c r="AK731" s="22">
        <f t="shared" si="90"/>
        <v>2264353.2031999999</v>
      </c>
      <c r="AQ731" s="19"/>
      <c r="AR731" s="19"/>
      <c r="AT731" s="27"/>
      <c r="AU731" s="19"/>
    </row>
    <row r="732" spans="3:47">
      <c r="C732" s="7" t="str">
        <f t="shared" si="86"/>
        <v/>
      </c>
      <c r="AC732" s="19">
        <f t="shared" si="91"/>
        <v>716</v>
      </c>
      <c r="AD732" s="19" t="str">
        <f t="shared" si="87"/>
        <v/>
      </c>
      <c r="AE732" s="19" t="str">
        <f t="shared" si="88"/>
        <v/>
      </c>
      <c r="AG732" s="19" t="s">
        <v>760</v>
      </c>
      <c r="AH732" s="19" t="str">
        <f t="shared" si="89"/>
        <v>4902 JT Equity</v>
      </c>
      <c r="AI732" s="21">
        <f>IFERROR(IF($AG732&lt;&gt;"",_xll.BDP(AH732,"cur_mkt_cap")/1000000,""),"")</f>
        <v>558962.74274399993</v>
      </c>
      <c r="AJ732" s="22">
        <f>IFERROR((COUNTIF($AI$17:$AI732,$AI732)-1)*0.0001+$AI732,"")</f>
        <v>558962.74274399993</v>
      </c>
      <c r="AK732" s="22" t="str">
        <f t="shared" si="90"/>
        <v/>
      </c>
      <c r="AQ732" s="19"/>
      <c r="AR732" s="19"/>
      <c r="AT732" s="27"/>
      <c r="AU732" s="19"/>
    </row>
    <row r="733" spans="3:47">
      <c r="C733" s="7" t="str">
        <f t="shared" si="86"/>
        <v/>
      </c>
      <c r="AC733" s="19">
        <f t="shared" si="91"/>
        <v>717</v>
      </c>
      <c r="AD733" s="19">
        <f t="shared" si="87"/>
        <v>44</v>
      </c>
      <c r="AE733" s="19" t="str">
        <f t="shared" si="88"/>
        <v/>
      </c>
      <c r="AG733" s="19" t="s">
        <v>761</v>
      </c>
      <c r="AH733" s="19" t="str">
        <f t="shared" si="89"/>
        <v>4911 JT Equity</v>
      </c>
      <c r="AI733" s="21">
        <f>IFERROR(IF($AG733&lt;&gt;"",_xll.BDP(AH733,"cur_mkt_cap")/1000000,""),"")</f>
        <v>1135000</v>
      </c>
      <c r="AJ733" s="22">
        <f>IFERROR((COUNTIF($AI$17:$AI733,$AI733)-1)*0.0001+$AI733,"")</f>
        <v>1135000</v>
      </c>
      <c r="AK733" s="22">
        <f t="shared" si="90"/>
        <v>1135000</v>
      </c>
      <c r="AQ733" s="19"/>
      <c r="AR733" s="19"/>
      <c r="AT733" s="27"/>
      <c r="AU733" s="19"/>
    </row>
    <row r="734" spans="3:47">
      <c r="C734" s="7" t="str">
        <f t="shared" si="86"/>
        <v/>
      </c>
      <c r="AC734" s="19">
        <f t="shared" si="91"/>
        <v>718</v>
      </c>
      <c r="AD734" s="19" t="str">
        <f t="shared" si="87"/>
        <v/>
      </c>
      <c r="AE734" s="19" t="str">
        <f t="shared" si="88"/>
        <v/>
      </c>
      <c r="AG734" s="19" t="s">
        <v>762</v>
      </c>
      <c r="AH734" s="19" t="str">
        <f t="shared" si="89"/>
        <v>4912 JT Equity</v>
      </c>
      <c r="AI734" s="21">
        <f>IFERROR(IF($AG734&lt;&gt;"",_xll.BDP(AH734,"cur_mkt_cap")/1000000,""),"")</f>
        <v>568319.15740000003</v>
      </c>
      <c r="AJ734" s="22">
        <f>IFERROR((COUNTIF($AI$17:$AI734,$AI734)-1)*0.0001+$AI734,"")</f>
        <v>568319.15740000003</v>
      </c>
      <c r="AK734" s="22" t="str">
        <f t="shared" si="90"/>
        <v/>
      </c>
      <c r="AQ734" s="19"/>
      <c r="AR734" s="19"/>
      <c r="AT734" s="27"/>
      <c r="AU734" s="19"/>
    </row>
    <row r="735" spans="3:47">
      <c r="C735" s="7" t="str">
        <f t="shared" si="86"/>
        <v/>
      </c>
      <c r="AC735" s="19">
        <f t="shared" si="91"/>
        <v>719</v>
      </c>
      <c r="AD735" s="19" t="str">
        <f t="shared" si="87"/>
        <v/>
      </c>
      <c r="AE735" s="19" t="str">
        <f t="shared" si="88"/>
        <v/>
      </c>
      <c r="AG735" s="19" t="s">
        <v>763</v>
      </c>
      <c r="AH735" s="19" t="str">
        <f t="shared" si="89"/>
        <v>4914 JT Equity</v>
      </c>
      <c r="AI735" s="21">
        <f>IFERROR(IF($AG735&lt;&gt;"",_xll.BDP(AH735,"cur_mkt_cap")/1000000,""),"")</f>
        <v>73757.773020000022</v>
      </c>
      <c r="AJ735" s="22">
        <f>IFERROR((COUNTIF($AI$17:$AI735,$AI735)-1)*0.0001+$AI735,"")</f>
        <v>73757.773020000022</v>
      </c>
      <c r="AK735" s="22" t="str">
        <f t="shared" si="90"/>
        <v/>
      </c>
      <c r="AQ735" s="19"/>
      <c r="AR735" s="19"/>
      <c r="AT735" s="27"/>
      <c r="AU735" s="19"/>
    </row>
    <row r="736" spans="3:47">
      <c r="C736" s="7" t="str">
        <f t="shared" si="86"/>
        <v/>
      </c>
      <c r="AC736" s="19">
        <f t="shared" si="91"/>
        <v>720</v>
      </c>
      <c r="AD736" s="19" t="str">
        <f t="shared" si="87"/>
        <v/>
      </c>
      <c r="AE736" s="19" t="str">
        <f t="shared" si="88"/>
        <v/>
      </c>
      <c r="AG736" s="19" t="s">
        <v>764</v>
      </c>
      <c r="AH736" s="19" t="str">
        <f t="shared" si="89"/>
        <v>4917 JT Equity</v>
      </c>
      <c r="AI736" s="21">
        <f>IFERROR(IF($AG736&lt;&gt;"",_xll.BDP(AH736,"cur_mkt_cap")/1000000,""),"")</f>
        <v>125499.95120000001</v>
      </c>
      <c r="AJ736" s="22">
        <f>IFERROR((COUNTIF($AI$17:$AI736,$AI736)-1)*0.0001+$AI736,"")</f>
        <v>125499.95120000001</v>
      </c>
      <c r="AK736" s="22" t="str">
        <f t="shared" si="90"/>
        <v/>
      </c>
      <c r="AQ736" s="19"/>
      <c r="AR736" s="19"/>
      <c r="AT736" s="27"/>
      <c r="AU736" s="19"/>
    </row>
    <row r="737" spans="3:47">
      <c r="C737" s="7" t="str">
        <f t="shared" si="86"/>
        <v/>
      </c>
      <c r="AC737" s="19">
        <f t="shared" si="91"/>
        <v>721</v>
      </c>
      <c r="AD737" s="19" t="str">
        <f t="shared" si="87"/>
        <v/>
      </c>
      <c r="AE737" s="19" t="str">
        <f t="shared" si="88"/>
        <v/>
      </c>
      <c r="AG737" s="19" t="s">
        <v>765</v>
      </c>
      <c r="AH737" s="19" t="str">
        <f t="shared" si="89"/>
        <v>4919 JT Equity</v>
      </c>
      <c r="AI737" s="21">
        <f>IFERROR(IF($AG737&lt;&gt;"",_xll.BDP(AH737,"cur_mkt_cap")/1000000,""),"")</f>
        <v>88091.842439999993</v>
      </c>
      <c r="AJ737" s="22">
        <f>IFERROR((COUNTIF($AI$17:$AI737,$AI737)-1)*0.0001+$AI737,"")</f>
        <v>88091.842439999993</v>
      </c>
      <c r="AK737" s="22" t="str">
        <f t="shared" si="90"/>
        <v/>
      </c>
      <c r="AQ737" s="19"/>
      <c r="AR737" s="19"/>
      <c r="AT737" s="27"/>
      <c r="AU737" s="19"/>
    </row>
    <row r="738" spans="3:47">
      <c r="C738" s="7" t="str">
        <f t="shared" si="86"/>
        <v/>
      </c>
      <c r="AC738" s="19">
        <f t="shared" si="91"/>
        <v>722</v>
      </c>
      <c r="AD738" s="19" t="str">
        <f t="shared" si="87"/>
        <v/>
      </c>
      <c r="AE738" s="19" t="str">
        <f t="shared" si="88"/>
        <v/>
      </c>
      <c r="AG738" s="19" t="s">
        <v>766</v>
      </c>
      <c r="AH738" s="19" t="str">
        <f t="shared" si="89"/>
        <v>4921 JT Equity</v>
      </c>
      <c r="AI738" s="21">
        <f>IFERROR(IF($AG738&lt;&gt;"",_xll.BDP(AH738,"cur_mkt_cap")/1000000,""),"")</f>
        <v>105195.0324</v>
      </c>
      <c r="AJ738" s="22">
        <f>IFERROR((COUNTIF($AI$17:$AI738,$AI738)-1)*0.0001+$AI738,"")</f>
        <v>105195.0324</v>
      </c>
      <c r="AK738" s="22" t="str">
        <f t="shared" si="90"/>
        <v/>
      </c>
      <c r="AQ738" s="19"/>
      <c r="AR738" s="19"/>
      <c r="AT738" s="27"/>
      <c r="AU738" s="19"/>
    </row>
    <row r="739" spans="3:47">
      <c r="C739" s="7" t="str">
        <f t="shared" si="86"/>
        <v/>
      </c>
      <c r="AC739" s="19">
        <f t="shared" si="91"/>
        <v>723</v>
      </c>
      <c r="AD739" s="19" t="str">
        <f t="shared" si="87"/>
        <v/>
      </c>
      <c r="AE739" s="19" t="str">
        <f t="shared" si="88"/>
        <v/>
      </c>
      <c r="AG739" s="19" t="s">
        <v>767</v>
      </c>
      <c r="AH739" s="19" t="str">
        <f t="shared" si="89"/>
        <v>4922 JT Equity</v>
      </c>
      <c r="AI739" s="21">
        <f>IFERROR(IF($AG739&lt;&gt;"",_xll.BDP(AH739,"cur_mkt_cap")/1000000,""),"")</f>
        <v>550786.19768999994</v>
      </c>
      <c r="AJ739" s="22">
        <f>IFERROR((COUNTIF($AI$17:$AI739,$AI739)-1)*0.0001+$AI739,"")</f>
        <v>550786.19768999994</v>
      </c>
      <c r="AK739" s="22" t="str">
        <f t="shared" si="90"/>
        <v/>
      </c>
      <c r="AQ739" s="19"/>
      <c r="AR739" s="19"/>
      <c r="AT739" s="27"/>
      <c r="AU739" s="19"/>
    </row>
    <row r="740" spans="3:47">
      <c r="C740" s="7" t="str">
        <f t="shared" si="86"/>
        <v/>
      </c>
      <c r="AC740" s="19">
        <f t="shared" si="91"/>
        <v>724</v>
      </c>
      <c r="AD740" s="19" t="str">
        <f t="shared" si="87"/>
        <v/>
      </c>
      <c r="AE740" s="19" t="str">
        <f t="shared" si="88"/>
        <v/>
      </c>
      <c r="AG740" s="19" t="s">
        <v>768</v>
      </c>
      <c r="AH740" s="19" t="str">
        <f t="shared" si="89"/>
        <v>4923 JT Equity</v>
      </c>
      <c r="AI740" s="21">
        <f>IFERROR(IF($AG740&lt;&gt;"",_xll.BDP(AH740,"cur_mkt_cap")/1000000,""),"")</f>
        <v>20296.194065</v>
      </c>
      <c r="AJ740" s="22">
        <f>IFERROR((COUNTIF($AI$17:$AI740,$AI740)-1)*0.0001+$AI740,"")</f>
        <v>20296.194065</v>
      </c>
      <c r="AK740" s="22" t="str">
        <f t="shared" si="90"/>
        <v/>
      </c>
      <c r="AQ740" s="19"/>
      <c r="AR740" s="19"/>
      <c r="AT740" s="27"/>
      <c r="AU740" s="19"/>
    </row>
    <row r="741" spans="3:47">
      <c r="C741" s="7" t="str">
        <f t="shared" si="86"/>
        <v/>
      </c>
      <c r="AC741" s="19">
        <f t="shared" si="91"/>
        <v>725</v>
      </c>
      <c r="AD741" s="19" t="str">
        <f t="shared" si="87"/>
        <v/>
      </c>
      <c r="AE741" s="19" t="str">
        <f t="shared" si="88"/>
        <v/>
      </c>
      <c r="AG741" s="19" t="s">
        <v>769</v>
      </c>
      <c r="AH741" s="19" t="str">
        <f t="shared" si="89"/>
        <v>4924 JT Equity</v>
      </c>
      <c r="AI741" s="21">
        <f>IFERROR(IF($AG741&lt;&gt;"",_xll.BDP(AH741,"cur_mkt_cap")/1000000,""),"")</f>
        <v>149553.40912500001</v>
      </c>
      <c r="AJ741" s="22">
        <f>IFERROR((COUNTIF($AI$17:$AI741,$AI741)-1)*0.0001+$AI741,"")</f>
        <v>149553.40912500001</v>
      </c>
      <c r="AK741" s="22" t="str">
        <f t="shared" si="90"/>
        <v/>
      </c>
      <c r="AQ741" s="19"/>
      <c r="AR741" s="19"/>
      <c r="AT741" s="27"/>
      <c r="AU741" s="19"/>
    </row>
    <row r="742" spans="3:47">
      <c r="C742" s="7" t="str">
        <f t="shared" si="86"/>
        <v/>
      </c>
      <c r="AC742" s="19">
        <f t="shared" si="91"/>
        <v>726</v>
      </c>
      <c r="AD742" s="19" t="str">
        <f t="shared" si="87"/>
        <v/>
      </c>
      <c r="AE742" s="19" t="str">
        <f t="shared" si="88"/>
        <v/>
      </c>
      <c r="AG742" s="19" t="s">
        <v>770</v>
      </c>
      <c r="AH742" s="19" t="str">
        <f t="shared" si="89"/>
        <v>4926 JT Equity</v>
      </c>
      <c r="AI742" s="21">
        <f>IFERROR(IF($AG742&lt;&gt;"",_xll.BDP(AH742,"cur_mkt_cap")/1000000,""),"")</f>
        <v>10913.1715</v>
      </c>
      <c r="AJ742" s="22">
        <f>IFERROR((COUNTIF($AI$17:$AI742,$AI742)-1)*0.0001+$AI742,"")</f>
        <v>10913.1715</v>
      </c>
      <c r="AK742" s="22" t="str">
        <f t="shared" si="90"/>
        <v/>
      </c>
      <c r="AQ742" s="19"/>
      <c r="AR742" s="19"/>
      <c r="AT742" s="27"/>
      <c r="AU742" s="19"/>
    </row>
    <row r="743" spans="3:47">
      <c r="C743" s="7" t="str">
        <f t="shared" si="86"/>
        <v/>
      </c>
      <c r="AC743" s="19">
        <f t="shared" si="91"/>
        <v>727</v>
      </c>
      <c r="AD743" s="19" t="str">
        <f t="shared" si="87"/>
        <v/>
      </c>
      <c r="AE743" s="19" t="str">
        <f t="shared" si="88"/>
        <v/>
      </c>
      <c r="AG743" s="19" t="s">
        <v>771</v>
      </c>
      <c r="AH743" s="19" t="str">
        <f t="shared" si="89"/>
        <v>4927 JT Equity</v>
      </c>
      <c r="AI743" s="21">
        <f>IFERROR(IF($AG743&lt;&gt;"",_xll.BDP(AH743,"cur_mkt_cap")/1000000,""),"")</f>
        <v>639862.71562999999</v>
      </c>
      <c r="AJ743" s="22">
        <f>IFERROR((COUNTIF($AI$17:$AI743,$AI743)-1)*0.0001+$AI743,"")</f>
        <v>639862.71562999999</v>
      </c>
      <c r="AK743" s="22" t="str">
        <f t="shared" si="90"/>
        <v/>
      </c>
      <c r="AQ743" s="19"/>
      <c r="AR743" s="19"/>
      <c r="AT743" s="27"/>
      <c r="AU743" s="19"/>
    </row>
    <row r="744" spans="3:47">
      <c r="C744" s="7" t="str">
        <f t="shared" si="86"/>
        <v/>
      </c>
      <c r="AC744" s="19">
        <f t="shared" si="91"/>
        <v>728</v>
      </c>
      <c r="AD744" s="19" t="str">
        <f t="shared" si="87"/>
        <v/>
      </c>
      <c r="AE744" s="19" t="str">
        <f t="shared" si="88"/>
        <v/>
      </c>
      <c r="AG744" s="19" t="s">
        <v>772</v>
      </c>
      <c r="AH744" s="19" t="str">
        <f t="shared" si="89"/>
        <v>4928 JT Equity</v>
      </c>
      <c r="AI744" s="21">
        <f>IFERROR(IF($AG744&lt;&gt;"",_xll.BDP(AH744,"cur_mkt_cap")/1000000,""),"")</f>
        <v>150492.26698499999</v>
      </c>
      <c r="AJ744" s="22">
        <f>IFERROR((COUNTIF($AI$17:$AI744,$AI744)-1)*0.0001+$AI744,"")</f>
        <v>150492.26698499999</v>
      </c>
      <c r="AK744" s="22" t="str">
        <f t="shared" si="90"/>
        <v/>
      </c>
      <c r="AQ744" s="19"/>
      <c r="AR744" s="19"/>
      <c r="AT744" s="27"/>
      <c r="AU744" s="19"/>
    </row>
    <row r="745" spans="3:47">
      <c r="C745" s="7" t="str">
        <f t="shared" si="86"/>
        <v/>
      </c>
      <c r="AC745" s="19">
        <f t="shared" si="91"/>
        <v>729</v>
      </c>
      <c r="AD745" s="19" t="str">
        <f t="shared" si="87"/>
        <v/>
      </c>
      <c r="AE745" s="19" t="str">
        <f t="shared" si="88"/>
        <v/>
      </c>
      <c r="AG745" s="19" t="s">
        <v>773</v>
      </c>
      <c r="AH745" s="19" t="str">
        <f t="shared" si="89"/>
        <v>4929 JT Equity</v>
      </c>
      <c r="AI745" s="21">
        <f>IFERROR(IF($AG745&lt;&gt;"",_xll.BDP(AH745,"cur_mkt_cap")/1000000,""),"")</f>
        <v>7752.6504000000004</v>
      </c>
      <c r="AJ745" s="22">
        <f>IFERROR((COUNTIF($AI$17:$AI745,$AI745)-1)*0.0001+$AI745,"")</f>
        <v>7752.6504000000004</v>
      </c>
      <c r="AK745" s="22" t="str">
        <f t="shared" si="90"/>
        <v/>
      </c>
      <c r="AQ745" s="19"/>
      <c r="AR745" s="19"/>
      <c r="AT745" s="27"/>
      <c r="AU745" s="19"/>
    </row>
    <row r="746" spans="3:47">
      <c r="C746" s="7" t="str">
        <f t="shared" si="86"/>
        <v/>
      </c>
      <c r="AC746" s="19">
        <f t="shared" si="91"/>
        <v>730</v>
      </c>
      <c r="AD746" s="19" t="str">
        <f t="shared" si="87"/>
        <v/>
      </c>
      <c r="AE746" s="19" t="str">
        <f t="shared" si="88"/>
        <v/>
      </c>
      <c r="AG746" s="19" t="s">
        <v>774</v>
      </c>
      <c r="AH746" s="19" t="str">
        <f t="shared" si="89"/>
        <v>4951 JT Equity</v>
      </c>
      <c r="AI746" s="21">
        <f>IFERROR(IF($AG746&lt;&gt;"",_xll.BDP(AH746,"cur_mkt_cap")/1000000,""),"")</f>
        <v>40319</v>
      </c>
      <c r="AJ746" s="22">
        <f>IFERROR((COUNTIF($AI$17:$AI746,$AI746)-1)*0.0001+$AI746,"")</f>
        <v>40319</v>
      </c>
      <c r="AK746" s="22" t="str">
        <f t="shared" si="90"/>
        <v/>
      </c>
      <c r="AQ746" s="19"/>
      <c r="AR746" s="19"/>
      <c r="AT746" s="27"/>
      <c r="AU746" s="19"/>
    </row>
    <row r="747" spans="3:47">
      <c r="C747" s="7" t="str">
        <f t="shared" si="86"/>
        <v/>
      </c>
      <c r="AC747" s="19">
        <f t="shared" si="91"/>
        <v>731</v>
      </c>
      <c r="AD747" s="19" t="str">
        <f t="shared" si="87"/>
        <v/>
      </c>
      <c r="AE747" s="19" t="str">
        <f t="shared" si="88"/>
        <v/>
      </c>
      <c r="AG747" s="19" t="s">
        <v>775</v>
      </c>
      <c r="AH747" s="19" t="str">
        <f t="shared" si="89"/>
        <v>4955 JT Equity</v>
      </c>
      <c r="AI747" s="21">
        <f>IFERROR(IF($AG747&lt;&gt;"",_xll.BDP(AH747,"cur_mkt_cap")/1000000,""),"")</f>
        <v>17386.106014000001</v>
      </c>
      <c r="AJ747" s="22">
        <f>IFERROR((COUNTIF($AI$17:$AI747,$AI747)-1)*0.0001+$AI747,"")</f>
        <v>17386.106014000001</v>
      </c>
      <c r="AK747" s="22" t="str">
        <f t="shared" si="90"/>
        <v/>
      </c>
      <c r="AQ747" s="19"/>
      <c r="AR747" s="19"/>
      <c r="AT747" s="27"/>
      <c r="AU747" s="19"/>
    </row>
    <row r="748" spans="3:47">
      <c r="C748" s="7" t="str">
        <f t="shared" si="86"/>
        <v/>
      </c>
      <c r="AC748" s="19">
        <f t="shared" si="91"/>
        <v>732</v>
      </c>
      <c r="AD748" s="19" t="str">
        <f t="shared" si="87"/>
        <v/>
      </c>
      <c r="AE748" s="19" t="str">
        <f t="shared" si="88"/>
        <v/>
      </c>
      <c r="AG748" s="19" t="s">
        <v>776</v>
      </c>
      <c r="AH748" s="19" t="str">
        <f t="shared" si="89"/>
        <v>4956 JT Equity</v>
      </c>
      <c r="AI748" s="21">
        <f>IFERROR(IF($AG748&lt;&gt;"",_xll.BDP(AH748,"cur_mkt_cap")/1000000,""),"")</f>
        <v>54222.310079999996</v>
      </c>
      <c r="AJ748" s="22">
        <f>IFERROR((COUNTIF($AI$17:$AI748,$AI748)-1)*0.0001+$AI748,"")</f>
        <v>54222.310079999996</v>
      </c>
      <c r="AK748" s="22" t="str">
        <f t="shared" si="90"/>
        <v/>
      </c>
      <c r="AT748" s="27"/>
      <c r="AU748" s="19"/>
    </row>
    <row r="749" spans="3:47">
      <c r="C749" s="7" t="str">
        <f t="shared" si="86"/>
        <v/>
      </c>
      <c r="AC749" s="19">
        <f t="shared" si="91"/>
        <v>733</v>
      </c>
      <c r="AD749" s="19" t="str">
        <f t="shared" si="87"/>
        <v/>
      </c>
      <c r="AE749" s="19" t="str">
        <f t="shared" si="88"/>
        <v/>
      </c>
      <c r="AG749" s="19" t="s">
        <v>777</v>
      </c>
      <c r="AH749" s="19" t="str">
        <f t="shared" si="89"/>
        <v>4958 JT Equity</v>
      </c>
      <c r="AI749" s="21">
        <f>IFERROR(IF($AG749&lt;&gt;"",_xll.BDP(AH749,"cur_mkt_cap")/1000000,""),"")</f>
        <v>84989.226460000005</v>
      </c>
      <c r="AJ749" s="22">
        <f>IFERROR((COUNTIF($AI$17:$AI749,$AI749)-1)*0.0001+$AI749,"")</f>
        <v>84989.226460000005</v>
      </c>
      <c r="AK749" s="22" t="str">
        <f t="shared" si="90"/>
        <v/>
      </c>
      <c r="AT749" s="27"/>
      <c r="AU749" s="19"/>
    </row>
    <row r="750" spans="3:47">
      <c r="C750" s="7" t="str">
        <f t="shared" si="86"/>
        <v/>
      </c>
      <c r="AC750" s="19">
        <f t="shared" si="91"/>
        <v>734</v>
      </c>
      <c r="AD750" s="19" t="str">
        <f t="shared" si="87"/>
        <v/>
      </c>
      <c r="AE750" s="19" t="str">
        <f t="shared" si="88"/>
        <v/>
      </c>
      <c r="AG750" s="19" t="s">
        <v>778</v>
      </c>
      <c r="AH750" s="19" t="str">
        <f t="shared" si="89"/>
        <v>4963 JT Equity</v>
      </c>
      <c r="AI750" s="21">
        <f>IFERROR(IF($AG750&lt;&gt;"",_xll.BDP(AH750,"cur_mkt_cap")/1000000,""),"")</f>
        <v>35170.682975999996</v>
      </c>
      <c r="AJ750" s="22">
        <f>IFERROR((COUNTIF($AI$17:$AI750,$AI750)-1)*0.0001+$AI750,"")</f>
        <v>35170.682975999996</v>
      </c>
      <c r="AK750" s="22" t="str">
        <f t="shared" si="90"/>
        <v/>
      </c>
      <c r="AT750" s="27"/>
      <c r="AU750" s="19"/>
    </row>
    <row r="751" spans="3:47">
      <c r="C751" s="7" t="str">
        <f t="shared" si="86"/>
        <v/>
      </c>
      <c r="AC751" s="19">
        <f t="shared" si="91"/>
        <v>735</v>
      </c>
      <c r="AD751" s="19" t="str">
        <f t="shared" si="87"/>
        <v/>
      </c>
      <c r="AE751" s="19" t="str">
        <f t="shared" si="88"/>
        <v/>
      </c>
      <c r="AG751" s="19" t="s">
        <v>779</v>
      </c>
      <c r="AH751" s="19" t="str">
        <f t="shared" si="89"/>
        <v>4967 JT Equity</v>
      </c>
      <c r="AI751" s="21">
        <f>IFERROR(IF($AG751&lt;&gt;"",_xll.BDP(AH751,"cur_mkt_cap")/1000000,""),"")</f>
        <v>426660</v>
      </c>
      <c r="AJ751" s="22">
        <f>IFERROR((COUNTIF($AI$17:$AI751,$AI751)-1)*0.0001+$AI751,"")</f>
        <v>426660</v>
      </c>
      <c r="AK751" s="22" t="str">
        <f t="shared" si="90"/>
        <v/>
      </c>
      <c r="AT751" s="27"/>
      <c r="AU751" s="19"/>
    </row>
    <row r="752" spans="3:47">
      <c r="C752" s="7" t="str">
        <f t="shared" si="86"/>
        <v/>
      </c>
      <c r="AC752" s="19">
        <f t="shared" si="91"/>
        <v>736</v>
      </c>
      <c r="AD752" s="19" t="str">
        <f t="shared" si="87"/>
        <v/>
      </c>
      <c r="AE752" s="19" t="str">
        <f t="shared" si="88"/>
        <v/>
      </c>
      <c r="AG752" s="19" t="s">
        <v>780</v>
      </c>
      <c r="AH752" s="19" t="str">
        <f t="shared" si="89"/>
        <v>4968 JT Equity</v>
      </c>
      <c r="AI752" s="21">
        <f>IFERROR(IF($AG752&lt;&gt;"",_xll.BDP(AH752,"cur_mkt_cap")/1000000,""),"")</f>
        <v>40992.607000000004</v>
      </c>
      <c r="AJ752" s="22">
        <f>IFERROR((COUNTIF($AI$17:$AI752,$AI752)-1)*0.0001+$AI752,"")</f>
        <v>40992.607000000004</v>
      </c>
      <c r="AK752" s="22" t="str">
        <f t="shared" si="90"/>
        <v/>
      </c>
      <c r="AT752" s="27"/>
      <c r="AU752" s="19"/>
    </row>
    <row r="753" spans="3:47">
      <c r="C753" s="7" t="str">
        <f t="shared" si="86"/>
        <v/>
      </c>
      <c r="AC753" s="19">
        <f t="shared" si="91"/>
        <v>737</v>
      </c>
      <c r="AD753" s="19" t="str">
        <f t="shared" si="87"/>
        <v/>
      </c>
      <c r="AE753" s="19" t="str">
        <f t="shared" si="88"/>
        <v/>
      </c>
      <c r="AG753" s="19" t="s">
        <v>781</v>
      </c>
      <c r="AH753" s="19" t="str">
        <f t="shared" si="89"/>
        <v>4971 JT Equity</v>
      </c>
      <c r="AI753" s="21">
        <f>IFERROR(IF($AG753&lt;&gt;"",_xll.BDP(AH753,"cur_mkt_cap")/1000000,""),"")</f>
        <v>24607.160018000002</v>
      </c>
      <c r="AJ753" s="22">
        <f>IFERROR((COUNTIF($AI$17:$AI753,$AI753)-1)*0.0001+$AI753,"")</f>
        <v>24607.160018000002</v>
      </c>
      <c r="AK753" s="22" t="str">
        <f t="shared" si="90"/>
        <v/>
      </c>
      <c r="AT753" s="27"/>
      <c r="AU753" s="19"/>
    </row>
    <row r="754" spans="3:47">
      <c r="C754" s="7" t="str">
        <f t="shared" si="86"/>
        <v/>
      </c>
      <c r="AC754" s="19">
        <f t="shared" si="91"/>
        <v>738</v>
      </c>
      <c r="AD754" s="19" t="str">
        <f t="shared" si="87"/>
        <v/>
      </c>
      <c r="AE754" s="19" t="str">
        <f t="shared" si="88"/>
        <v/>
      </c>
      <c r="AG754" s="19" t="s">
        <v>782</v>
      </c>
      <c r="AH754" s="19" t="str">
        <f t="shared" si="89"/>
        <v>4973 JT Equity</v>
      </c>
      <c r="AI754" s="21">
        <f>IFERROR(IF($AG754&lt;&gt;"",_xll.BDP(AH754,"cur_mkt_cap")/1000000,""),"")</f>
        <v>15774.0484</v>
      </c>
      <c r="AJ754" s="22">
        <f>IFERROR((COUNTIF($AI$17:$AI754,$AI754)-1)*0.0001+$AI754,"")</f>
        <v>15774.0484</v>
      </c>
      <c r="AK754" s="22" t="str">
        <f t="shared" si="90"/>
        <v/>
      </c>
      <c r="AT754" s="27"/>
      <c r="AU754" s="19"/>
    </row>
    <row r="755" spans="3:47">
      <c r="C755" s="7" t="str">
        <f t="shared" si="86"/>
        <v/>
      </c>
      <c r="AC755" s="19">
        <f t="shared" si="91"/>
        <v>739</v>
      </c>
      <c r="AD755" s="19" t="str">
        <f t="shared" si="87"/>
        <v/>
      </c>
      <c r="AE755" s="19" t="str">
        <f t="shared" si="88"/>
        <v/>
      </c>
      <c r="AG755" s="19" t="s">
        <v>783</v>
      </c>
      <c r="AH755" s="19" t="str">
        <f t="shared" si="89"/>
        <v>4974 JT Equity</v>
      </c>
      <c r="AI755" s="21">
        <f>IFERROR(IF($AG755&lt;&gt;"",_xll.BDP(AH755,"cur_mkt_cap")/1000000,""),"")</f>
        <v>186282.9332</v>
      </c>
      <c r="AJ755" s="22">
        <f>IFERROR((COUNTIF($AI$17:$AI755,$AI755)-1)*0.0001+$AI755,"")</f>
        <v>186282.9332</v>
      </c>
      <c r="AK755" s="22" t="str">
        <f t="shared" si="90"/>
        <v/>
      </c>
      <c r="AT755" s="27"/>
      <c r="AU755" s="19"/>
    </row>
    <row r="756" spans="3:47">
      <c r="C756" s="7" t="str">
        <f t="shared" si="86"/>
        <v/>
      </c>
      <c r="AC756" s="19">
        <f t="shared" si="91"/>
        <v>740</v>
      </c>
      <c r="AD756" s="19" t="str">
        <f t="shared" si="87"/>
        <v/>
      </c>
      <c r="AE756" s="19" t="str">
        <f t="shared" si="88"/>
        <v/>
      </c>
      <c r="AG756" s="19" t="s">
        <v>784</v>
      </c>
      <c r="AH756" s="19" t="str">
        <f t="shared" si="89"/>
        <v>4975 JT Equity</v>
      </c>
      <c r="AI756" s="21">
        <f>IFERROR(IF($AG756&lt;&gt;"",_xll.BDP(AH756,"cur_mkt_cap")/1000000,""),"")</f>
        <v>49736.34</v>
      </c>
      <c r="AJ756" s="22">
        <f>IFERROR((COUNTIF($AI$17:$AI756,$AI756)-1)*0.0001+$AI756,"")</f>
        <v>49736.34</v>
      </c>
      <c r="AK756" s="22" t="str">
        <f t="shared" si="90"/>
        <v/>
      </c>
      <c r="AT756" s="27"/>
      <c r="AU756" s="19"/>
    </row>
    <row r="757" spans="3:47">
      <c r="C757" s="7" t="str">
        <f t="shared" si="86"/>
        <v/>
      </c>
      <c r="AC757" s="19">
        <f t="shared" si="91"/>
        <v>741</v>
      </c>
      <c r="AD757" s="19" t="str">
        <f t="shared" si="87"/>
        <v/>
      </c>
      <c r="AE757" s="19" t="str">
        <f t="shared" si="88"/>
        <v/>
      </c>
      <c r="AG757" s="19" t="s">
        <v>785</v>
      </c>
      <c r="AH757" s="19" t="str">
        <f t="shared" si="89"/>
        <v>4977 JT Equity</v>
      </c>
      <c r="AI757" s="21">
        <f>IFERROR(IF($AG757&lt;&gt;"",_xll.BDP(AH757,"cur_mkt_cap")/1000000,""),"")</f>
        <v>13872.35037</v>
      </c>
      <c r="AJ757" s="22">
        <f>IFERROR((COUNTIF($AI$17:$AI757,$AI757)-1)*0.0001+$AI757,"")</f>
        <v>13872.35037</v>
      </c>
      <c r="AK757" s="22" t="str">
        <f t="shared" si="90"/>
        <v/>
      </c>
      <c r="AT757" s="27"/>
      <c r="AU757" s="19"/>
    </row>
    <row r="758" spans="3:47">
      <c r="C758" s="7" t="str">
        <f t="shared" si="86"/>
        <v/>
      </c>
      <c r="AC758" s="19">
        <f t="shared" si="91"/>
        <v>742</v>
      </c>
      <c r="AD758" s="19" t="str">
        <f t="shared" si="87"/>
        <v/>
      </c>
      <c r="AE758" s="19" t="str">
        <f t="shared" si="88"/>
        <v/>
      </c>
      <c r="AG758" s="19" t="s">
        <v>786</v>
      </c>
      <c r="AH758" s="19" t="str">
        <f t="shared" si="89"/>
        <v>4979 JT Equity</v>
      </c>
      <c r="AI758" s="21">
        <f>IFERROR(IF($AG758&lt;&gt;"",_xll.BDP(AH758,"cur_mkt_cap")/1000000,""),"")</f>
        <v>7960.7679999999991</v>
      </c>
      <c r="AJ758" s="22">
        <f>IFERROR((COUNTIF($AI$17:$AI758,$AI758)-1)*0.0001+$AI758,"")</f>
        <v>7960.7679999999991</v>
      </c>
      <c r="AK758" s="22" t="str">
        <f t="shared" si="90"/>
        <v/>
      </c>
      <c r="AT758" s="27"/>
      <c r="AU758" s="19"/>
    </row>
    <row r="759" spans="3:47">
      <c r="C759" s="7" t="str">
        <f t="shared" si="86"/>
        <v/>
      </c>
      <c r="AC759" s="19">
        <f t="shared" si="91"/>
        <v>743</v>
      </c>
      <c r="AD759" s="19" t="str">
        <f t="shared" si="87"/>
        <v/>
      </c>
      <c r="AE759" s="19" t="str">
        <f t="shared" si="88"/>
        <v/>
      </c>
      <c r="AG759" s="19" t="s">
        <v>787</v>
      </c>
      <c r="AH759" s="19" t="str">
        <f t="shared" si="89"/>
        <v>4980 JT Equity</v>
      </c>
      <c r="AI759" s="21">
        <f>IFERROR(IF($AG759&lt;&gt;"",_xll.BDP(AH759,"cur_mkt_cap")/1000000,""),"")</f>
        <v>81544.1924</v>
      </c>
      <c r="AJ759" s="22">
        <f>IFERROR((COUNTIF($AI$17:$AI759,$AI759)-1)*0.0001+$AI759,"")</f>
        <v>81544.1924</v>
      </c>
      <c r="AK759" s="22" t="str">
        <f t="shared" si="90"/>
        <v/>
      </c>
      <c r="AT759" s="27"/>
      <c r="AU759" s="19"/>
    </row>
    <row r="760" spans="3:47">
      <c r="C760" s="7" t="str">
        <f t="shared" si="86"/>
        <v/>
      </c>
      <c r="AC760" s="19">
        <f t="shared" si="91"/>
        <v>744</v>
      </c>
      <c r="AD760" s="19" t="str">
        <f t="shared" si="87"/>
        <v/>
      </c>
      <c r="AE760" s="19" t="str">
        <f t="shared" si="88"/>
        <v/>
      </c>
      <c r="AG760" s="19" t="s">
        <v>788</v>
      </c>
      <c r="AH760" s="19" t="str">
        <f t="shared" si="89"/>
        <v>4985 JT Equity</v>
      </c>
      <c r="AI760" s="21">
        <f>IFERROR(IF($AG760&lt;&gt;"",_xll.BDP(AH760,"cur_mkt_cap")/1000000,""),"")</f>
        <v>103626</v>
      </c>
      <c r="AJ760" s="22">
        <f>IFERROR((COUNTIF($AI$17:$AI760,$AI760)-1)*0.0001+$AI760,"")</f>
        <v>103626</v>
      </c>
      <c r="AK760" s="22" t="str">
        <f t="shared" si="90"/>
        <v/>
      </c>
      <c r="AT760" s="27"/>
      <c r="AU760" s="19"/>
    </row>
    <row r="761" spans="3:47">
      <c r="C761" s="7" t="str">
        <f t="shared" si="86"/>
        <v/>
      </c>
      <c r="AC761" s="19">
        <f t="shared" si="91"/>
        <v>745</v>
      </c>
      <c r="AD761" s="19" t="str">
        <f t="shared" si="87"/>
        <v/>
      </c>
      <c r="AE761" s="19" t="str">
        <f t="shared" si="88"/>
        <v/>
      </c>
      <c r="AG761" s="19" t="s">
        <v>789</v>
      </c>
      <c r="AH761" s="19" t="str">
        <f t="shared" si="89"/>
        <v>4989 JT Equity</v>
      </c>
      <c r="AI761" s="21">
        <f>IFERROR(IF($AG761&lt;&gt;"",_xll.BDP(AH761,"cur_mkt_cap")/1000000,""),"")</f>
        <v>55531.261106999998</v>
      </c>
      <c r="AJ761" s="22">
        <f>IFERROR((COUNTIF($AI$17:$AI761,$AI761)-1)*0.0001+$AI761,"")</f>
        <v>55531.261106999998</v>
      </c>
      <c r="AK761" s="22" t="str">
        <f t="shared" si="90"/>
        <v/>
      </c>
      <c r="AT761" s="27"/>
      <c r="AU761" s="19"/>
    </row>
    <row r="762" spans="3:47">
      <c r="C762" s="7" t="str">
        <f t="shared" si="86"/>
        <v/>
      </c>
      <c r="AC762" s="19">
        <f t="shared" si="91"/>
        <v>746</v>
      </c>
      <c r="AD762" s="19" t="str">
        <f t="shared" si="87"/>
        <v/>
      </c>
      <c r="AE762" s="19" t="str">
        <f t="shared" si="88"/>
        <v/>
      </c>
      <c r="AG762" s="19" t="s">
        <v>790</v>
      </c>
      <c r="AH762" s="19" t="str">
        <f t="shared" si="89"/>
        <v>4992 JT Equity</v>
      </c>
      <c r="AI762" s="21">
        <f>IFERROR(IF($AG762&lt;&gt;"",_xll.BDP(AH762,"cur_mkt_cap")/1000000,""),"")</f>
        <v>14542.982535000001</v>
      </c>
      <c r="AJ762" s="22">
        <f>IFERROR((COUNTIF($AI$17:$AI762,$AI762)-1)*0.0001+$AI762,"")</f>
        <v>14542.982535000001</v>
      </c>
      <c r="AK762" s="22" t="str">
        <f t="shared" si="90"/>
        <v/>
      </c>
      <c r="AT762" s="27"/>
      <c r="AU762" s="19"/>
    </row>
    <row r="763" spans="3:47">
      <c r="C763" s="7" t="str">
        <f t="shared" si="86"/>
        <v/>
      </c>
      <c r="AC763" s="19">
        <f t="shared" si="91"/>
        <v>747</v>
      </c>
      <c r="AD763" s="19" t="str">
        <f t="shared" si="87"/>
        <v/>
      </c>
      <c r="AE763" s="19" t="str">
        <f t="shared" si="88"/>
        <v/>
      </c>
      <c r="AG763" s="19" t="s">
        <v>791</v>
      </c>
      <c r="AH763" s="19" t="str">
        <f t="shared" si="89"/>
        <v>4994 JT Equity</v>
      </c>
      <c r="AI763" s="21">
        <f>IFERROR(IF($AG763&lt;&gt;"",_xll.BDP(AH763,"cur_mkt_cap")/1000000,""),"")</f>
        <v>19782</v>
      </c>
      <c r="AJ763" s="22">
        <f>IFERROR((COUNTIF($AI$17:$AI763,$AI763)-1)*0.0001+$AI763,"")</f>
        <v>19782</v>
      </c>
      <c r="AK763" s="22" t="str">
        <f t="shared" si="90"/>
        <v/>
      </c>
      <c r="AT763" s="27"/>
      <c r="AU763" s="19"/>
    </row>
    <row r="764" spans="3:47">
      <c r="C764" s="7" t="str">
        <f t="shared" si="86"/>
        <v/>
      </c>
      <c r="AC764" s="19">
        <f t="shared" si="91"/>
        <v>748</v>
      </c>
      <c r="AD764" s="19" t="str">
        <f t="shared" si="87"/>
        <v/>
      </c>
      <c r="AE764" s="19" t="str">
        <f t="shared" si="88"/>
        <v/>
      </c>
      <c r="AG764" s="19" t="s">
        <v>792</v>
      </c>
      <c r="AH764" s="19" t="str">
        <f t="shared" si="89"/>
        <v>4996 JT Equity</v>
      </c>
      <c r="AI764" s="21">
        <f>IFERROR(IF($AG764&lt;&gt;"",_xll.BDP(AH764,"cur_mkt_cap")/1000000,""),"")</f>
        <v>59666.708374000002</v>
      </c>
      <c r="AJ764" s="22">
        <f>IFERROR((COUNTIF($AI$17:$AI764,$AI764)-1)*0.0001+$AI764,"")</f>
        <v>59666.708374000002</v>
      </c>
      <c r="AK764" s="22" t="str">
        <f t="shared" si="90"/>
        <v/>
      </c>
      <c r="AT764" s="27"/>
      <c r="AU764" s="19"/>
    </row>
    <row r="765" spans="3:47">
      <c r="C765" s="7" t="str">
        <f t="shared" si="86"/>
        <v/>
      </c>
      <c r="AC765" s="19">
        <f t="shared" si="91"/>
        <v>749</v>
      </c>
      <c r="AD765" s="19" t="str">
        <f t="shared" si="87"/>
        <v/>
      </c>
      <c r="AE765" s="19" t="str">
        <f t="shared" si="88"/>
        <v/>
      </c>
      <c r="AG765" s="19" t="s">
        <v>793</v>
      </c>
      <c r="AH765" s="19" t="str">
        <f t="shared" si="89"/>
        <v>4997 JT Equity</v>
      </c>
      <c r="AI765" s="21">
        <f>IFERROR(IF($AG765&lt;&gt;"",_xll.BDP(AH765,"cur_mkt_cap")/1000000,""),"")</f>
        <v>48528.559925999994</v>
      </c>
      <c r="AJ765" s="22">
        <f>IFERROR((COUNTIF($AI$17:$AI765,$AI765)-1)*0.0001+$AI765,"")</f>
        <v>48528.559925999994</v>
      </c>
      <c r="AK765" s="22" t="str">
        <f t="shared" si="90"/>
        <v/>
      </c>
      <c r="AT765" s="27"/>
      <c r="AU765" s="19"/>
    </row>
    <row r="766" spans="3:47">
      <c r="C766" s="7" t="str">
        <f t="shared" si="86"/>
        <v/>
      </c>
      <c r="AC766" s="19">
        <f t="shared" si="91"/>
        <v>750</v>
      </c>
      <c r="AD766" s="19" t="str">
        <f t="shared" si="87"/>
        <v/>
      </c>
      <c r="AE766" s="19" t="str">
        <f t="shared" si="88"/>
        <v/>
      </c>
      <c r="AG766" s="19" t="s">
        <v>794</v>
      </c>
      <c r="AH766" s="19" t="str">
        <f t="shared" si="89"/>
        <v>5002 JT Equity</v>
      </c>
      <c r="AI766" s="21">
        <f>IFERROR(IF($AG766&lt;&gt;"",_xll.BDP(AH766,"cur_mkt_cap")/1000000,""),"")</f>
        <v>407375.28239999997</v>
      </c>
      <c r="AJ766" s="22">
        <f>IFERROR((COUNTIF($AI$17:$AI766,$AI766)-1)*0.0001+$AI766,"")</f>
        <v>407375.28239999997</v>
      </c>
      <c r="AK766" s="22" t="str">
        <f t="shared" si="90"/>
        <v/>
      </c>
      <c r="AT766" s="27"/>
      <c r="AU766" s="19"/>
    </row>
    <row r="767" spans="3:47">
      <c r="C767" s="7" t="str">
        <f t="shared" si="86"/>
        <v/>
      </c>
      <c r="AC767" s="19">
        <f t="shared" si="91"/>
        <v>751</v>
      </c>
      <c r="AD767" s="19" t="str">
        <f t="shared" si="87"/>
        <v/>
      </c>
      <c r="AE767" s="19" t="str">
        <f t="shared" si="88"/>
        <v/>
      </c>
      <c r="AG767" s="19" t="s">
        <v>795</v>
      </c>
      <c r="AH767" s="19" t="str">
        <f t="shared" si="89"/>
        <v>5009 JT Equity</v>
      </c>
      <c r="AI767" s="21">
        <f>IFERROR(IF($AG767&lt;&gt;"",_xll.BDP(AH767,"cur_mkt_cap")/1000000,""),"")</f>
        <v>4328.2339650000004</v>
      </c>
      <c r="AJ767" s="22">
        <f>IFERROR((COUNTIF($AI$17:$AI767,$AI767)-1)*0.0001+$AI767,"")</f>
        <v>4328.2339650000004</v>
      </c>
      <c r="AK767" s="22" t="str">
        <f t="shared" si="90"/>
        <v/>
      </c>
      <c r="AT767" s="27"/>
      <c r="AU767" s="19"/>
    </row>
    <row r="768" spans="3:47">
      <c r="C768" s="7" t="str">
        <f t="shared" si="86"/>
        <v/>
      </c>
      <c r="AC768" s="19">
        <f t="shared" si="91"/>
        <v>752</v>
      </c>
      <c r="AD768" s="19" t="str">
        <f t="shared" si="87"/>
        <v/>
      </c>
      <c r="AE768" s="19" t="str">
        <f t="shared" si="88"/>
        <v/>
      </c>
      <c r="AG768" s="19" t="s">
        <v>796</v>
      </c>
      <c r="AH768" s="19" t="str">
        <f t="shared" si="89"/>
        <v>5011 JT Equity</v>
      </c>
      <c r="AI768" s="21">
        <f>IFERROR(IF($AG768&lt;&gt;"",_xll.BDP(AH768,"cur_mkt_cap")/1000000,""),"")</f>
        <v>28770.847140000002</v>
      </c>
      <c r="AJ768" s="22">
        <f>IFERROR((COUNTIF($AI$17:$AI768,$AI768)-1)*0.0001+$AI768,"")</f>
        <v>28770.847140000002</v>
      </c>
      <c r="AK768" s="22" t="str">
        <f t="shared" si="90"/>
        <v/>
      </c>
      <c r="AT768" s="27"/>
      <c r="AU768" s="19"/>
    </row>
    <row r="769" spans="3:47">
      <c r="C769" s="7" t="str">
        <f t="shared" si="86"/>
        <v/>
      </c>
      <c r="AC769" s="19">
        <f t="shared" si="91"/>
        <v>753</v>
      </c>
      <c r="AD769" s="19" t="str">
        <f t="shared" si="87"/>
        <v/>
      </c>
      <c r="AE769" s="19" t="str">
        <f t="shared" si="88"/>
        <v/>
      </c>
      <c r="AG769" s="19" t="s">
        <v>797</v>
      </c>
      <c r="AH769" s="19" t="str">
        <f t="shared" si="89"/>
        <v>5012 JT Equity</v>
      </c>
      <c r="AI769" s="21">
        <f>IFERROR(IF($AG769&lt;&gt;"",_xll.BDP(AH769,"cur_mkt_cap")/1000000,""),"")</f>
        <v>488976</v>
      </c>
      <c r="AJ769" s="22">
        <f>IFERROR((COUNTIF($AI$17:$AI769,$AI769)-1)*0.0001+$AI769,"")</f>
        <v>488976</v>
      </c>
      <c r="AK769" s="22" t="str">
        <f t="shared" si="90"/>
        <v/>
      </c>
      <c r="AT769" s="27"/>
      <c r="AU769" s="19"/>
    </row>
    <row r="770" spans="3:47">
      <c r="C770" s="7" t="str">
        <f t="shared" si="86"/>
        <v/>
      </c>
      <c r="AC770" s="19">
        <f t="shared" si="91"/>
        <v>754</v>
      </c>
      <c r="AD770" s="19" t="str">
        <f t="shared" si="87"/>
        <v/>
      </c>
      <c r="AE770" s="19" t="str">
        <f t="shared" si="88"/>
        <v/>
      </c>
      <c r="AG770" s="19" t="s">
        <v>798</v>
      </c>
      <c r="AH770" s="19" t="str">
        <f t="shared" si="89"/>
        <v>5013 JT Equity</v>
      </c>
      <c r="AI770" s="21">
        <f>IFERROR(IF($AG770&lt;&gt;"",_xll.BDP(AH770,"cur_mkt_cap")/1000000,""),"")</f>
        <v>20085.593925000001</v>
      </c>
      <c r="AJ770" s="22">
        <f>IFERROR((COUNTIF($AI$17:$AI770,$AI770)-1)*0.0001+$AI770,"")</f>
        <v>20085.593925000001</v>
      </c>
      <c r="AK770" s="22" t="str">
        <f t="shared" si="90"/>
        <v/>
      </c>
      <c r="AT770" s="27"/>
      <c r="AU770" s="19"/>
    </row>
    <row r="771" spans="3:47">
      <c r="C771" s="7" t="str">
        <f t="shared" si="86"/>
        <v/>
      </c>
      <c r="AC771" s="19">
        <f t="shared" si="91"/>
        <v>755</v>
      </c>
      <c r="AD771" s="19" t="str">
        <f t="shared" si="87"/>
        <v/>
      </c>
      <c r="AE771" s="19" t="str">
        <f t="shared" si="88"/>
        <v/>
      </c>
      <c r="AG771" s="19" t="s">
        <v>799</v>
      </c>
      <c r="AH771" s="19" t="str">
        <f t="shared" si="89"/>
        <v>5015 JT Equity</v>
      </c>
      <c r="AI771" s="21">
        <f>IFERROR(IF($AG771&lt;&gt;"",_xll.BDP(AH771,"cur_mkt_cap")/1000000,""),"")</f>
        <v>39471.374702000001</v>
      </c>
      <c r="AJ771" s="22">
        <f>IFERROR((COUNTIF($AI$17:$AI771,$AI771)-1)*0.0001+$AI771,"")</f>
        <v>39471.374702000001</v>
      </c>
      <c r="AK771" s="22" t="str">
        <f t="shared" si="90"/>
        <v/>
      </c>
      <c r="AT771" s="27"/>
      <c r="AU771" s="19"/>
    </row>
    <row r="772" spans="3:47">
      <c r="C772" s="7" t="str">
        <f t="shared" si="86"/>
        <v/>
      </c>
      <c r="AC772" s="19">
        <f t="shared" si="91"/>
        <v>756</v>
      </c>
      <c r="AD772" s="19" t="str">
        <f t="shared" si="87"/>
        <v/>
      </c>
      <c r="AE772" s="19" t="str">
        <f t="shared" si="88"/>
        <v/>
      </c>
      <c r="AG772" s="19" t="s">
        <v>800</v>
      </c>
      <c r="AH772" s="19" t="str">
        <f t="shared" si="89"/>
        <v>5017 JT Equity</v>
      </c>
      <c r="AI772" s="21">
        <f>IFERROR(IF($AG772&lt;&gt;"",_xll.BDP(AH772,"cur_mkt_cap")/1000000,""),"")</f>
        <v>31038.919769</v>
      </c>
      <c r="AJ772" s="22">
        <f>IFERROR((COUNTIF($AI$17:$AI772,$AI772)-1)*0.0001+$AI772,"")</f>
        <v>31038.919769</v>
      </c>
      <c r="AK772" s="22" t="str">
        <f t="shared" si="90"/>
        <v/>
      </c>
      <c r="AT772" s="27"/>
      <c r="AU772" s="19"/>
    </row>
    <row r="773" spans="3:47">
      <c r="C773" s="7" t="str">
        <f t="shared" si="86"/>
        <v/>
      </c>
      <c r="AC773" s="19">
        <f t="shared" si="91"/>
        <v>757</v>
      </c>
      <c r="AD773" s="19" t="str">
        <f t="shared" si="87"/>
        <v/>
      </c>
      <c r="AE773" s="19" t="str">
        <f t="shared" si="88"/>
        <v/>
      </c>
      <c r="AG773" s="19" t="s">
        <v>801</v>
      </c>
      <c r="AH773" s="19" t="str">
        <f t="shared" si="89"/>
        <v>5018 JT Equity</v>
      </c>
      <c r="AI773" s="21">
        <f>IFERROR(IF($AG773&lt;&gt;"",_xll.BDP(AH773,"cur_mkt_cap")/1000000,""),"")</f>
        <v>16841.655999999999</v>
      </c>
      <c r="AJ773" s="22">
        <f>IFERROR((COUNTIF($AI$17:$AI773,$AI773)-1)*0.0001+$AI773,"")</f>
        <v>16841.655999999999</v>
      </c>
      <c r="AK773" s="22" t="str">
        <f t="shared" si="90"/>
        <v/>
      </c>
      <c r="AT773" s="19"/>
      <c r="AU773" s="19"/>
    </row>
    <row r="774" spans="3:47">
      <c r="C774" s="7" t="str">
        <f t="shared" si="86"/>
        <v/>
      </c>
      <c r="AC774" s="19">
        <f t="shared" si="91"/>
        <v>758</v>
      </c>
      <c r="AD774" s="19" t="str">
        <f t="shared" si="87"/>
        <v/>
      </c>
      <c r="AE774" s="19" t="str">
        <f t="shared" si="88"/>
        <v/>
      </c>
      <c r="AG774" s="19" t="s">
        <v>802</v>
      </c>
      <c r="AH774" s="19" t="str">
        <f t="shared" si="89"/>
        <v>5019 JT Equity</v>
      </c>
      <c r="AI774" s="21">
        <f>IFERROR(IF($AG774&lt;&gt;"",_xll.BDP(AH774,"cur_mkt_cap")/1000000,""),"")</f>
        <v>584800</v>
      </c>
      <c r="AJ774" s="22">
        <f>IFERROR((COUNTIF($AI$17:$AI774,$AI774)-1)*0.0001+$AI774,"")</f>
        <v>584800</v>
      </c>
      <c r="AK774" s="22" t="str">
        <f t="shared" si="90"/>
        <v/>
      </c>
      <c r="AT774" s="19"/>
      <c r="AU774" s="19"/>
    </row>
    <row r="775" spans="3:47">
      <c r="C775" s="7" t="str">
        <f t="shared" si="86"/>
        <v/>
      </c>
      <c r="AC775" s="19">
        <f t="shared" si="91"/>
        <v>759</v>
      </c>
      <c r="AD775" s="19">
        <f t="shared" si="87"/>
        <v>36</v>
      </c>
      <c r="AE775" s="19" t="str">
        <f t="shared" si="88"/>
        <v/>
      </c>
      <c r="AG775" s="19" t="s">
        <v>803</v>
      </c>
      <c r="AH775" s="19" t="str">
        <f t="shared" si="89"/>
        <v>5020 JT Equity</v>
      </c>
      <c r="AI775" s="21">
        <f>IFERROR(IF($AG775&lt;&gt;"",_xll.BDP(AH775,"cur_mkt_cap")/1000000,""),"")</f>
        <v>1331092.1945286</v>
      </c>
      <c r="AJ775" s="22">
        <f>IFERROR((COUNTIF($AI$17:$AI775,$AI775)-1)*0.0001+$AI775,"")</f>
        <v>1331092.1945286</v>
      </c>
      <c r="AK775" s="22">
        <f t="shared" si="90"/>
        <v>1331092.1945286</v>
      </c>
      <c r="AT775" s="19"/>
      <c r="AU775" s="19"/>
    </row>
    <row r="776" spans="3:47">
      <c r="C776" s="7" t="str">
        <f t="shared" si="86"/>
        <v/>
      </c>
      <c r="AC776" s="19">
        <f t="shared" si="91"/>
        <v>760</v>
      </c>
      <c r="AD776" s="19" t="str">
        <f t="shared" si="87"/>
        <v/>
      </c>
      <c r="AE776" s="19" t="str">
        <f t="shared" si="88"/>
        <v/>
      </c>
      <c r="AG776" s="19" t="s">
        <v>804</v>
      </c>
      <c r="AH776" s="19" t="str">
        <f t="shared" si="89"/>
        <v>5021 JT Equity</v>
      </c>
      <c r="AI776" s="21">
        <f>IFERROR(IF($AG776&lt;&gt;"",_xll.BDP(AH776,"cur_mkt_cap")/1000000,""),"")</f>
        <v>167167.44177600002</v>
      </c>
      <c r="AJ776" s="22">
        <f>IFERROR((COUNTIF($AI$17:$AI776,$AI776)-1)*0.0001+$AI776,"")</f>
        <v>167167.44177600002</v>
      </c>
      <c r="AK776" s="22" t="str">
        <f t="shared" si="90"/>
        <v/>
      </c>
      <c r="AT776" s="19"/>
      <c r="AU776" s="19"/>
    </row>
    <row r="777" spans="3:47">
      <c r="C777" s="7" t="str">
        <f t="shared" si="86"/>
        <v/>
      </c>
      <c r="AC777" s="19">
        <f t="shared" si="91"/>
        <v>761</v>
      </c>
      <c r="AD777" s="19" t="str">
        <f t="shared" si="87"/>
        <v/>
      </c>
      <c r="AE777" s="19" t="str">
        <f t="shared" si="88"/>
        <v/>
      </c>
      <c r="AG777" s="19" t="s">
        <v>805</v>
      </c>
      <c r="AH777" s="19" t="str">
        <f t="shared" si="89"/>
        <v>5101 JT Equity</v>
      </c>
      <c r="AI777" s="21">
        <f>IFERROR(IF($AG777&lt;&gt;"",_xll.BDP(AH777,"cur_mkt_cap")/1000000,""),"")</f>
        <v>358087.65907200001</v>
      </c>
      <c r="AJ777" s="22">
        <f>IFERROR((COUNTIF($AI$17:$AI777,$AI777)-1)*0.0001+$AI777,"")</f>
        <v>358087.65907200001</v>
      </c>
      <c r="AK777" s="22" t="str">
        <f t="shared" si="90"/>
        <v/>
      </c>
      <c r="AT777" s="19"/>
      <c r="AU777" s="19"/>
    </row>
    <row r="778" spans="3:47">
      <c r="C778" s="7" t="str">
        <f t="shared" si="86"/>
        <v/>
      </c>
      <c r="AC778" s="19">
        <f t="shared" si="91"/>
        <v>762</v>
      </c>
      <c r="AD778" s="19" t="str">
        <f t="shared" si="87"/>
        <v/>
      </c>
      <c r="AE778" s="19" t="str">
        <f t="shared" si="88"/>
        <v/>
      </c>
      <c r="AG778" s="19" t="s">
        <v>806</v>
      </c>
      <c r="AH778" s="19" t="str">
        <f t="shared" si="89"/>
        <v>5105 JT Equity</v>
      </c>
      <c r="AI778" s="21">
        <f>IFERROR(IF($AG778&lt;&gt;"",_xll.BDP(AH778,"cur_mkt_cap")/1000000,""),"")</f>
        <v>212643.41005599999</v>
      </c>
      <c r="AJ778" s="22">
        <f>IFERROR((COUNTIF($AI$17:$AI778,$AI778)-1)*0.0001+$AI778,"")</f>
        <v>212643.41005599999</v>
      </c>
      <c r="AK778" s="22" t="str">
        <f t="shared" si="90"/>
        <v/>
      </c>
      <c r="AT778" s="19"/>
      <c r="AU778" s="19"/>
    </row>
    <row r="779" spans="3:47">
      <c r="C779" s="7" t="str">
        <f t="shared" si="86"/>
        <v/>
      </c>
      <c r="AC779" s="19">
        <f t="shared" si="91"/>
        <v>763</v>
      </c>
      <c r="AD779" s="19">
        <f t="shared" si="87"/>
        <v>6</v>
      </c>
      <c r="AE779" s="19" t="str">
        <f t="shared" si="88"/>
        <v/>
      </c>
      <c r="AG779" s="19" t="s">
        <v>807</v>
      </c>
      <c r="AH779" s="19" t="str">
        <f t="shared" si="89"/>
        <v>5108 JT Equity</v>
      </c>
      <c r="AI779" s="21">
        <f>IFERROR(IF($AG779&lt;&gt;"",_xll.BDP(AH779,"cur_mkt_cap")/1000000,""),"")</f>
        <v>3508536.5151149998</v>
      </c>
      <c r="AJ779" s="22">
        <f>IFERROR((COUNTIF($AI$17:$AI779,$AI779)-1)*0.0001+$AI779,"")</f>
        <v>3508536.5151149998</v>
      </c>
      <c r="AK779" s="22">
        <f t="shared" si="90"/>
        <v>3508536.5151149998</v>
      </c>
      <c r="AT779" s="19"/>
      <c r="AU779" s="19"/>
    </row>
    <row r="780" spans="3:47">
      <c r="C780" s="7" t="str">
        <f t="shared" si="86"/>
        <v/>
      </c>
      <c r="AC780" s="19">
        <f t="shared" si="91"/>
        <v>764</v>
      </c>
      <c r="AD780" s="19" t="str">
        <f t="shared" si="87"/>
        <v/>
      </c>
      <c r="AE780" s="19" t="str">
        <f t="shared" si="88"/>
        <v/>
      </c>
      <c r="AG780" s="19" t="s">
        <v>808</v>
      </c>
      <c r="AH780" s="19" t="str">
        <f t="shared" si="89"/>
        <v>5110 JT Equity</v>
      </c>
      <c r="AI780" s="21">
        <f>IFERROR(IF($AG780&lt;&gt;"",_xll.BDP(AH780,"cur_mkt_cap")/1000000,""),"")</f>
        <v>476634.01928399998</v>
      </c>
      <c r="AJ780" s="22">
        <f>IFERROR((COUNTIF($AI$17:$AI780,$AI780)-1)*0.0001+$AI780,"")</f>
        <v>476634.01928399998</v>
      </c>
      <c r="AK780" s="22" t="str">
        <f t="shared" si="90"/>
        <v/>
      </c>
      <c r="AT780" s="19"/>
      <c r="AU780" s="19"/>
    </row>
    <row r="781" spans="3:47">
      <c r="C781" s="7" t="str">
        <f t="shared" si="86"/>
        <v/>
      </c>
      <c r="AC781" s="19">
        <f t="shared" si="91"/>
        <v>765</v>
      </c>
      <c r="AD781" s="19" t="str">
        <f t="shared" si="87"/>
        <v/>
      </c>
      <c r="AE781" s="19" t="str">
        <f t="shared" si="88"/>
        <v/>
      </c>
      <c r="AG781" s="19" t="s">
        <v>809</v>
      </c>
      <c r="AH781" s="19" t="str">
        <f t="shared" si="89"/>
        <v>5121 JT Equity</v>
      </c>
      <c r="AI781" s="21">
        <f>IFERROR(IF($AG781&lt;&gt;"",_xll.BDP(AH781,"cur_mkt_cap")/1000000,""),"")</f>
        <v>16154.438001</v>
      </c>
      <c r="AJ781" s="22">
        <f>IFERROR((COUNTIF($AI$17:$AI781,$AI781)-1)*0.0001+$AI781,"")</f>
        <v>16154.438001</v>
      </c>
      <c r="AK781" s="22" t="str">
        <f t="shared" si="90"/>
        <v/>
      </c>
      <c r="AT781" s="19"/>
      <c r="AU781" s="19"/>
    </row>
    <row r="782" spans="3:47">
      <c r="C782" s="7" t="str">
        <f t="shared" si="86"/>
        <v/>
      </c>
      <c r="AC782" s="19">
        <f t="shared" si="91"/>
        <v>766</v>
      </c>
      <c r="AD782" s="19" t="str">
        <f t="shared" si="87"/>
        <v/>
      </c>
      <c r="AE782" s="19" t="str">
        <f t="shared" si="88"/>
        <v/>
      </c>
      <c r="AG782" s="19" t="s">
        <v>810</v>
      </c>
      <c r="AH782" s="19" t="str">
        <f t="shared" si="89"/>
        <v>5122 JT Equity</v>
      </c>
      <c r="AI782" s="21">
        <f>IFERROR(IF($AG782&lt;&gt;"",_xll.BDP(AH782,"cur_mkt_cap")/1000000,""),"")</f>
        <v>104240.769458</v>
      </c>
      <c r="AJ782" s="22">
        <f>IFERROR((COUNTIF($AI$17:$AI782,$AI782)-1)*0.0001+$AI782,"")</f>
        <v>104240.769458</v>
      </c>
      <c r="AK782" s="22" t="str">
        <f t="shared" si="90"/>
        <v/>
      </c>
      <c r="AT782" s="19"/>
      <c r="AU782" s="19"/>
    </row>
    <row r="783" spans="3:47">
      <c r="C783" s="7" t="str">
        <f t="shared" si="86"/>
        <v/>
      </c>
      <c r="AC783" s="19">
        <f t="shared" si="91"/>
        <v>767</v>
      </c>
      <c r="AD783" s="19" t="str">
        <f t="shared" si="87"/>
        <v/>
      </c>
      <c r="AE783" s="19" t="str">
        <f t="shared" si="88"/>
        <v/>
      </c>
      <c r="AG783" s="19" t="s">
        <v>811</v>
      </c>
      <c r="AH783" s="19" t="str">
        <f t="shared" si="89"/>
        <v>5142 JT Equity</v>
      </c>
      <c r="AI783" s="21">
        <f>IFERROR(IF($AG783&lt;&gt;"",_xll.BDP(AH783,"cur_mkt_cap")/1000000,""),"")</f>
        <v>33089.610628000002</v>
      </c>
      <c r="AJ783" s="22">
        <f>IFERROR((COUNTIF($AI$17:$AI783,$AI783)-1)*0.0001+$AI783,"")</f>
        <v>33089.610628000002</v>
      </c>
      <c r="AK783" s="22" t="str">
        <f t="shared" si="90"/>
        <v/>
      </c>
      <c r="AT783" s="19"/>
      <c r="AU783" s="19"/>
    </row>
    <row r="784" spans="3:47">
      <c r="C784" s="7" t="str">
        <f t="shared" si="86"/>
        <v/>
      </c>
      <c r="AC784" s="19">
        <f t="shared" si="91"/>
        <v>768</v>
      </c>
      <c r="AD784" s="19" t="str">
        <f t="shared" si="87"/>
        <v/>
      </c>
      <c r="AE784" s="19" t="str">
        <f t="shared" si="88"/>
        <v/>
      </c>
      <c r="AG784" s="19" t="s">
        <v>812</v>
      </c>
      <c r="AH784" s="19" t="str">
        <f t="shared" si="89"/>
        <v>5185 JT Equity</v>
      </c>
      <c r="AI784" s="21">
        <f>IFERROR(IF($AG784&lt;&gt;"",_xll.BDP(AH784,"cur_mkt_cap")/1000000,""),"")</f>
        <v>16534.97307</v>
      </c>
      <c r="AJ784" s="22">
        <f>IFERROR((COUNTIF($AI$17:$AI784,$AI784)-1)*0.0001+$AI784,"")</f>
        <v>16534.97307</v>
      </c>
      <c r="AK784" s="22" t="str">
        <f t="shared" si="90"/>
        <v/>
      </c>
      <c r="AT784" s="19"/>
      <c r="AU784" s="19"/>
    </row>
    <row r="785" spans="3:47">
      <c r="C785" s="7" t="str">
        <f t="shared" ref="C785:C848" si="92">IFERROR(IF(AC785&lt;&gt;"",INDEX(AH:AH,MATCH(AC785,AD:AD,0)),""),"")</f>
        <v/>
      </c>
      <c r="AC785" s="19">
        <f t="shared" si="91"/>
        <v>769</v>
      </c>
      <c r="AD785" s="19" t="str">
        <f t="shared" ref="AD785:AD848" si="93">IFERROR(RANK(AK785,AK:AK,0),"")</f>
        <v/>
      </c>
      <c r="AE785" s="19" t="str">
        <f t="shared" ref="AE785:AE848" si="94">IF(C785&lt;&gt;"",1+AE784,"")</f>
        <v/>
      </c>
      <c r="AG785" s="19" t="s">
        <v>813</v>
      </c>
      <c r="AH785" s="19" t="str">
        <f t="shared" ref="AH785:AH848" si="95">IF($AG785&lt;&gt;"",$AG785&amp;" "&amp;"Equity","")</f>
        <v>5186 JT Equity</v>
      </c>
      <c r="AI785" s="21">
        <f>IFERROR(IF($AG785&lt;&gt;"",_xll.BDP(AH785,"cur_mkt_cap")/1000000,""),"")</f>
        <v>91422.959060000008</v>
      </c>
      <c r="AJ785" s="22">
        <f>IFERROR((COUNTIF($AI$17:$AI785,$AI785)-1)*0.0001+$AI785,"")</f>
        <v>91422.959060000008</v>
      </c>
      <c r="AK785" s="22" t="str">
        <f t="shared" ref="AK785:AK848" si="96">IF(AJ785&gt;$F$1,AJ785,"")</f>
        <v/>
      </c>
      <c r="AT785" s="19"/>
      <c r="AU785" s="19"/>
    </row>
    <row r="786" spans="3:47">
      <c r="C786" s="7" t="str">
        <f t="shared" si="92"/>
        <v/>
      </c>
      <c r="AC786" s="19">
        <f t="shared" ref="AC786:AC849" si="97">IF(AH786&lt;&gt;"",1+AC785,"")</f>
        <v>770</v>
      </c>
      <c r="AD786" s="19" t="str">
        <f t="shared" si="93"/>
        <v/>
      </c>
      <c r="AE786" s="19" t="str">
        <f t="shared" si="94"/>
        <v/>
      </c>
      <c r="AG786" s="19" t="s">
        <v>814</v>
      </c>
      <c r="AH786" s="19" t="str">
        <f t="shared" si="95"/>
        <v>5187 JT Equity</v>
      </c>
      <c r="AI786" s="21">
        <f>IFERROR(IF($AG786&lt;&gt;"",_xll.BDP(AH786,"cur_mkt_cap")/1000000,""),"")</f>
        <v>9152.1176689999993</v>
      </c>
      <c r="AJ786" s="22">
        <f>IFERROR((COUNTIF($AI$17:$AI786,$AI786)-1)*0.0001+$AI786,"")</f>
        <v>9152.1176689999993</v>
      </c>
      <c r="AK786" s="22" t="str">
        <f t="shared" si="96"/>
        <v/>
      </c>
      <c r="AT786" s="19"/>
      <c r="AU786" s="19"/>
    </row>
    <row r="787" spans="3:47">
      <c r="C787" s="7" t="str">
        <f t="shared" si="92"/>
        <v/>
      </c>
      <c r="AC787" s="19">
        <f t="shared" si="97"/>
        <v>771</v>
      </c>
      <c r="AD787" s="19" t="str">
        <f t="shared" si="93"/>
        <v/>
      </c>
      <c r="AE787" s="19" t="str">
        <f t="shared" si="94"/>
        <v/>
      </c>
      <c r="AG787" s="19" t="s">
        <v>815</v>
      </c>
      <c r="AH787" s="19" t="str">
        <f t="shared" si="95"/>
        <v>5191 JT Equity</v>
      </c>
      <c r="AI787" s="21">
        <f>IFERROR(IF($AG787&lt;&gt;"",_xll.BDP(AH787,"cur_mkt_cap")/1000000,""),"")</f>
        <v>120273.48373599999</v>
      </c>
      <c r="AJ787" s="22">
        <f>IFERROR((COUNTIF($AI$17:$AI787,$AI787)-1)*0.0001+$AI787,"")</f>
        <v>120273.48373599999</v>
      </c>
      <c r="AK787" s="22" t="str">
        <f t="shared" si="96"/>
        <v/>
      </c>
      <c r="AT787" s="19"/>
      <c r="AU787" s="19"/>
    </row>
    <row r="788" spans="3:47">
      <c r="C788" s="7" t="str">
        <f t="shared" si="92"/>
        <v/>
      </c>
      <c r="AC788" s="19">
        <f t="shared" si="97"/>
        <v>772</v>
      </c>
      <c r="AD788" s="19" t="str">
        <f t="shared" si="93"/>
        <v/>
      </c>
      <c r="AE788" s="19" t="str">
        <f t="shared" si="94"/>
        <v/>
      </c>
      <c r="AG788" s="19" t="s">
        <v>816</v>
      </c>
      <c r="AH788" s="19" t="str">
        <f t="shared" si="95"/>
        <v>5192 JT Equity</v>
      </c>
      <c r="AI788" s="21">
        <f>IFERROR(IF($AG788&lt;&gt;"",_xll.BDP(AH788,"cur_mkt_cap")/1000000,""),"")</f>
        <v>65990.897764000008</v>
      </c>
      <c r="AJ788" s="22">
        <f>IFERROR((COUNTIF($AI$17:$AI788,$AI788)-1)*0.0001+$AI788,"")</f>
        <v>65990.897764000008</v>
      </c>
      <c r="AK788" s="22" t="str">
        <f t="shared" si="96"/>
        <v/>
      </c>
      <c r="AT788" s="19"/>
      <c r="AU788" s="19"/>
    </row>
    <row r="789" spans="3:47">
      <c r="C789" s="7" t="str">
        <f t="shared" si="92"/>
        <v/>
      </c>
      <c r="AC789" s="19">
        <f t="shared" si="97"/>
        <v>773</v>
      </c>
      <c r="AD789" s="19" t="str">
        <f t="shared" si="93"/>
        <v/>
      </c>
      <c r="AE789" s="19" t="str">
        <f t="shared" si="94"/>
        <v/>
      </c>
      <c r="AG789" s="19" t="s">
        <v>817</v>
      </c>
      <c r="AH789" s="19" t="str">
        <f t="shared" si="95"/>
        <v>5195 JT Equity</v>
      </c>
      <c r="AI789" s="21">
        <f>IFERROR(IF($AG789&lt;&gt;"",_xll.BDP(AH789,"cur_mkt_cap")/1000000,""),"")</f>
        <v>49999.134623999998</v>
      </c>
      <c r="AJ789" s="22">
        <f>IFERROR((COUNTIF($AI$17:$AI789,$AI789)-1)*0.0001+$AI789,"")</f>
        <v>49999.134623999998</v>
      </c>
      <c r="AK789" s="22" t="str">
        <f t="shared" si="96"/>
        <v/>
      </c>
      <c r="AT789" s="19"/>
      <c r="AU789" s="19"/>
    </row>
    <row r="790" spans="3:47">
      <c r="C790" s="7" t="str">
        <f t="shared" si="92"/>
        <v/>
      </c>
      <c r="AC790" s="19">
        <f t="shared" si="97"/>
        <v>774</v>
      </c>
      <c r="AD790" s="19">
        <f t="shared" si="93"/>
        <v>46</v>
      </c>
      <c r="AE790" s="19" t="str">
        <f t="shared" si="94"/>
        <v/>
      </c>
      <c r="AG790" s="19" t="s">
        <v>818</v>
      </c>
      <c r="AH790" s="19" t="str">
        <f t="shared" si="95"/>
        <v>5201 JT Equity</v>
      </c>
      <c r="AI790" s="21">
        <f>IFERROR(IF($AG790&lt;&gt;"",_xll.BDP(AH790,"cur_mkt_cap")/1000000,""),"")</f>
        <v>1088209.314885</v>
      </c>
      <c r="AJ790" s="22">
        <f>IFERROR((COUNTIF($AI$17:$AI790,$AI790)-1)*0.0001+$AI790,"")</f>
        <v>1088209.314885</v>
      </c>
      <c r="AK790" s="22">
        <f t="shared" si="96"/>
        <v>1088209.314885</v>
      </c>
      <c r="AT790" s="19"/>
      <c r="AU790" s="19"/>
    </row>
    <row r="791" spans="3:47">
      <c r="C791" s="7" t="str">
        <f t="shared" si="92"/>
        <v/>
      </c>
      <c r="AC791" s="19">
        <f t="shared" si="97"/>
        <v>775</v>
      </c>
      <c r="AD791" s="19" t="str">
        <f t="shared" si="93"/>
        <v/>
      </c>
      <c r="AE791" s="19" t="str">
        <f t="shared" si="94"/>
        <v/>
      </c>
      <c r="AG791" s="19" t="s">
        <v>819</v>
      </c>
      <c r="AH791" s="19" t="str">
        <f t="shared" si="95"/>
        <v>5202 JT Equity</v>
      </c>
      <c r="AI791" s="21">
        <f>IFERROR(IF($AG791&lt;&gt;"",_xll.BDP(AH791,"cur_mkt_cap")/1000000,""),"")</f>
        <v>77078.955747</v>
      </c>
      <c r="AJ791" s="22">
        <f>IFERROR((COUNTIF($AI$17:$AI791,$AI791)-1)*0.0001+$AI791,"")</f>
        <v>77078.955747</v>
      </c>
      <c r="AK791" s="22" t="str">
        <f t="shared" si="96"/>
        <v/>
      </c>
      <c r="AT791" s="19"/>
      <c r="AU791" s="19"/>
    </row>
    <row r="792" spans="3:47">
      <c r="C792" s="7" t="str">
        <f t="shared" si="92"/>
        <v/>
      </c>
      <c r="AC792" s="19">
        <f t="shared" si="97"/>
        <v>776</v>
      </c>
      <c r="AD792" s="19" t="str">
        <f t="shared" si="93"/>
        <v/>
      </c>
      <c r="AE792" s="19" t="str">
        <f t="shared" si="94"/>
        <v/>
      </c>
      <c r="AG792" s="19" t="s">
        <v>820</v>
      </c>
      <c r="AH792" s="19" t="str">
        <f t="shared" si="95"/>
        <v>5204 JT Equity</v>
      </c>
      <c r="AI792" s="21">
        <f>IFERROR(IF($AG792&lt;&gt;"",_xll.BDP(AH792,"cur_mkt_cap")/1000000,""),"")</f>
        <v>9001.2946639999991</v>
      </c>
      <c r="AJ792" s="22">
        <f>IFERROR((COUNTIF($AI$17:$AI792,$AI792)-1)*0.0001+$AI792,"")</f>
        <v>9001.2946639999991</v>
      </c>
      <c r="AK792" s="22" t="str">
        <f t="shared" si="96"/>
        <v/>
      </c>
      <c r="AT792" s="19"/>
      <c r="AU792" s="19"/>
    </row>
    <row r="793" spans="3:47">
      <c r="C793" s="7" t="str">
        <f t="shared" si="92"/>
        <v/>
      </c>
      <c r="AC793" s="19">
        <f t="shared" si="97"/>
        <v>777</v>
      </c>
      <c r="AD793" s="19" t="str">
        <f t="shared" si="93"/>
        <v/>
      </c>
      <c r="AE793" s="19" t="str">
        <f t="shared" si="94"/>
        <v/>
      </c>
      <c r="AG793" s="19" t="s">
        <v>821</v>
      </c>
      <c r="AH793" s="19" t="str">
        <f t="shared" si="95"/>
        <v>5208 JT Equity</v>
      </c>
      <c r="AI793" s="21">
        <f>IFERROR(IF($AG793&lt;&gt;"",_xll.BDP(AH793,"cur_mkt_cap")/1000000,""),"")</f>
        <v>27608.773599999997</v>
      </c>
      <c r="AJ793" s="22">
        <f>IFERROR((COUNTIF($AI$17:$AI793,$AI793)-1)*0.0001+$AI793,"")</f>
        <v>27608.773599999997</v>
      </c>
      <c r="AK793" s="22" t="str">
        <f t="shared" si="96"/>
        <v/>
      </c>
      <c r="AT793" s="19"/>
      <c r="AU793" s="19"/>
    </row>
    <row r="794" spans="3:47">
      <c r="C794" s="7" t="str">
        <f t="shared" si="92"/>
        <v/>
      </c>
      <c r="AC794" s="19">
        <f t="shared" si="97"/>
        <v>778</v>
      </c>
      <c r="AD794" s="19" t="str">
        <f t="shared" si="93"/>
        <v/>
      </c>
      <c r="AE794" s="19" t="str">
        <f t="shared" si="94"/>
        <v/>
      </c>
      <c r="AG794" s="19" t="s">
        <v>822</v>
      </c>
      <c r="AH794" s="19" t="str">
        <f t="shared" si="95"/>
        <v>5210 JT Equity</v>
      </c>
      <c r="AI794" s="21">
        <f>IFERROR(IF($AG794&lt;&gt;"",_xll.BDP(AH794,"cur_mkt_cap")/1000000,""),"")</f>
        <v>23182.118752000002</v>
      </c>
      <c r="AJ794" s="22">
        <f>IFERROR((COUNTIF($AI$17:$AI794,$AI794)-1)*0.0001+$AI794,"")</f>
        <v>23182.118752000002</v>
      </c>
      <c r="AK794" s="22" t="str">
        <f t="shared" si="96"/>
        <v/>
      </c>
      <c r="AT794" s="19"/>
      <c r="AU794" s="19"/>
    </row>
    <row r="795" spans="3:47">
      <c r="C795" s="7" t="str">
        <f t="shared" si="92"/>
        <v/>
      </c>
      <c r="AC795" s="19">
        <f t="shared" si="97"/>
        <v>779</v>
      </c>
      <c r="AD795" s="19" t="str">
        <f t="shared" si="93"/>
        <v/>
      </c>
      <c r="AE795" s="19" t="str">
        <f t="shared" si="94"/>
        <v/>
      </c>
      <c r="AG795" s="19" t="s">
        <v>823</v>
      </c>
      <c r="AH795" s="19" t="str">
        <f t="shared" si="95"/>
        <v>5214 JT Equity</v>
      </c>
      <c r="AI795" s="21">
        <f>IFERROR(IF($AG795&lt;&gt;"",_xll.BDP(AH795,"cur_mkt_cap")/1000000,""),"")</f>
        <v>347336.13133200002</v>
      </c>
      <c r="AJ795" s="22">
        <f>IFERROR((COUNTIF($AI$17:$AI795,$AI795)-1)*0.0001+$AI795,"")</f>
        <v>347336.13133200002</v>
      </c>
      <c r="AK795" s="22" t="str">
        <f t="shared" si="96"/>
        <v/>
      </c>
      <c r="AT795" s="19"/>
      <c r="AU795" s="19"/>
    </row>
    <row r="796" spans="3:47">
      <c r="C796" s="7" t="str">
        <f t="shared" si="92"/>
        <v/>
      </c>
      <c r="AC796" s="19">
        <f t="shared" si="97"/>
        <v>780</v>
      </c>
      <c r="AD796" s="19" t="str">
        <f t="shared" si="93"/>
        <v/>
      </c>
      <c r="AE796" s="19" t="str">
        <f t="shared" si="94"/>
        <v/>
      </c>
      <c r="AG796" s="19" t="s">
        <v>824</v>
      </c>
      <c r="AH796" s="19" t="str">
        <f t="shared" si="95"/>
        <v>5218 JT Equity</v>
      </c>
      <c r="AI796" s="21">
        <f>IFERROR(IF($AG796&lt;&gt;"",_xll.BDP(AH796,"cur_mkt_cap")/1000000,""),"")</f>
        <v>29394.75</v>
      </c>
      <c r="AJ796" s="22">
        <f>IFERROR((COUNTIF($AI$17:$AI796,$AI796)-1)*0.0001+$AI796,"")</f>
        <v>29394.75</v>
      </c>
      <c r="AK796" s="22" t="str">
        <f t="shared" si="96"/>
        <v/>
      </c>
      <c r="AT796" s="19"/>
      <c r="AU796" s="19"/>
    </row>
    <row r="797" spans="3:47">
      <c r="C797" s="7" t="str">
        <f t="shared" si="92"/>
        <v/>
      </c>
      <c r="AC797" s="19">
        <f t="shared" si="97"/>
        <v>781</v>
      </c>
      <c r="AD797" s="19" t="str">
        <f t="shared" si="93"/>
        <v/>
      </c>
      <c r="AE797" s="19" t="str">
        <f t="shared" si="94"/>
        <v/>
      </c>
      <c r="AG797" s="19" t="s">
        <v>825</v>
      </c>
      <c r="AH797" s="19" t="str">
        <f t="shared" si="95"/>
        <v>5232 JT Equity</v>
      </c>
      <c r="AI797" s="21">
        <f>IFERROR(IF($AG797&lt;&gt;"",_xll.BDP(AH797,"cur_mkt_cap")/1000000,""),"")</f>
        <v>192018.80049999998</v>
      </c>
      <c r="AJ797" s="22">
        <f>IFERROR((COUNTIF($AI$17:$AI797,$AI797)-1)*0.0001+$AI797,"")</f>
        <v>192018.80049999998</v>
      </c>
      <c r="AK797" s="22" t="str">
        <f t="shared" si="96"/>
        <v/>
      </c>
      <c r="AT797" s="19"/>
      <c r="AU797" s="19"/>
    </row>
    <row r="798" spans="3:47">
      <c r="C798" s="7" t="str">
        <f t="shared" si="92"/>
        <v/>
      </c>
      <c r="AC798" s="19">
        <f t="shared" si="97"/>
        <v>782</v>
      </c>
      <c r="AD798" s="19" t="str">
        <f t="shared" si="93"/>
        <v/>
      </c>
      <c r="AE798" s="19" t="str">
        <f t="shared" si="94"/>
        <v/>
      </c>
      <c r="AG798" s="19" t="s">
        <v>826</v>
      </c>
      <c r="AH798" s="19" t="str">
        <f t="shared" si="95"/>
        <v>5233 JT Equity</v>
      </c>
      <c r="AI798" s="21">
        <f>IFERROR(IF($AG798&lt;&gt;"",_xll.BDP(AH798,"cur_mkt_cap")/1000000,""),"")</f>
        <v>525089.34937900002</v>
      </c>
      <c r="AJ798" s="22">
        <f>IFERROR((COUNTIF($AI$17:$AI798,$AI798)-1)*0.0001+$AI798,"")</f>
        <v>525089.34937900002</v>
      </c>
      <c r="AK798" s="22" t="str">
        <f t="shared" si="96"/>
        <v/>
      </c>
      <c r="AT798" s="19"/>
      <c r="AU798" s="19"/>
    </row>
    <row r="799" spans="3:47">
      <c r="C799" s="7" t="str">
        <f t="shared" si="92"/>
        <v/>
      </c>
      <c r="AC799" s="19">
        <f t="shared" si="97"/>
        <v>783</v>
      </c>
      <c r="AD799" s="19" t="str">
        <f t="shared" si="93"/>
        <v/>
      </c>
      <c r="AE799" s="19" t="str">
        <f t="shared" si="94"/>
        <v/>
      </c>
      <c r="AG799" s="19" t="s">
        <v>827</v>
      </c>
      <c r="AH799" s="19" t="str">
        <f t="shared" si="95"/>
        <v>5261 JT Equity</v>
      </c>
      <c r="AI799" s="21">
        <f>IFERROR(IF($AG799&lt;&gt;"",_xll.BDP(AH799,"cur_mkt_cap")/1000000,""),"")</f>
        <v>19419.058000000001</v>
      </c>
      <c r="AJ799" s="22">
        <f>IFERROR((COUNTIF($AI$17:$AI799,$AI799)-1)*0.0001+$AI799,"")</f>
        <v>19419.058000000001</v>
      </c>
      <c r="AK799" s="22" t="str">
        <f t="shared" si="96"/>
        <v/>
      </c>
      <c r="AT799" s="19"/>
      <c r="AU799" s="19"/>
    </row>
    <row r="800" spans="3:47">
      <c r="C800" s="7" t="str">
        <f t="shared" si="92"/>
        <v/>
      </c>
      <c r="AC800" s="19">
        <f t="shared" si="97"/>
        <v>784</v>
      </c>
      <c r="AD800" s="19" t="str">
        <f t="shared" si="93"/>
        <v/>
      </c>
      <c r="AE800" s="19" t="str">
        <f t="shared" si="94"/>
        <v/>
      </c>
      <c r="AG800" s="19" t="s">
        <v>828</v>
      </c>
      <c r="AH800" s="19" t="str">
        <f t="shared" si="95"/>
        <v>5262 JT Equity</v>
      </c>
      <c r="AI800" s="21">
        <f>IFERROR(IF($AG800&lt;&gt;"",_xll.BDP(AH800,"cur_mkt_cap")/1000000,""),"")</f>
        <v>20895.419999999998</v>
      </c>
      <c r="AJ800" s="22">
        <f>IFERROR((COUNTIF($AI$17:$AI800,$AI800)-1)*0.0001+$AI800,"")</f>
        <v>20895.419999999998</v>
      </c>
      <c r="AK800" s="22" t="str">
        <f t="shared" si="96"/>
        <v/>
      </c>
      <c r="AT800" s="19"/>
      <c r="AU800" s="19"/>
    </row>
    <row r="801" spans="3:47">
      <c r="C801" s="7" t="str">
        <f t="shared" si="92"/>
        <v/>
      </c>
      <c r="AC801" s="19">
        <f t="shared" si="97"/>
        <v>785</v>
      </c>
      <c r="AD801" s="19" t="str">
        <f t="shared" si="93"/>
        <v/>
      </c>
      <c r="AE801" s="19" t="str">
        <f t="shared" si="94"/>
        <v/>
      </c>
      <c r="AG801" s="19" t="s">
        <v>829</v>
      </c>
      <c r="AH801" s="19" t="str">
        <f t="shared" si="95"/>
        <v>5269 JT Equity</v>
      </c>
      <c r="AI801" s="21">
        <f>IFERROR(IF($AG801&lt;&gt;"",_xll.BDP(AH801,"cur_mkt_cap")/1000000,""),"")</f>
        <v>19933.214039999999</v>
      </c>
      <c r="AJ801" s="22">
        <f>IFERROR((COUNTIF($AI$17:$AI801,$AI801)-1)*0.0001+$AI801,"")</f>
        <v>19933.214039999999</v>
      </c>
      <c r="AK801" s="22" t="str">
        <f t="shared" si="96"/>
        <v/>
      </c>
      <c r="AT801" s="19"/>
      <c r="AU801" s="19"/>
    </row>
    <row r="802" spans="3:47">
      <c r="C802" s="7" t="str">
        <f t="shared" si="92"/>
        <v/>
      </c>
      <c r="AC802" s="19">
        <f t="shared" si="97"/>
        <v>786</v>
      </c>
      <c r="AD802" s="19" t="str">
        <f t="shared" si="93"/>
        <v/>
      </c>
      <c r="AE802" s="19" t="str">
        <f t="shared" si="94"/>
        <v/>
      </c>
      <c r="AG802" s="19" t="s">
        <v>830</v>
      </c>
      <c r="AH802" s="19" t="str">
        <f t="shared" si="95"/>
        <v>5273 JT Equity</v>
      </c>
      <c r="AI802" s="21">
        <f>IFERROR(IF($AG802&lt;&gt;"",_xll.BDP(AH802,"cur_mkt_cap")/1000000,""),"")</f>
        <v>63615.881053999998</v>
      </c>
      <c r="AJ802" s="22">
        <f>IFERROR((COUNTIF($AI$17:$AI802,$AI802)-1)*0.0001+$AI802,"")</f>
        <v>63615.881053999998</v>
      </c>
      <c r="AK802" s="22" t="str">
        <f t="shared" si="96"/>
        <v/>
      </c>
      <c r="AT802" s="19"/>
      <c r="AU802" s="19"/>
    </row>
    <row r="803" spans="3:47">
      <c r="C803" s="7" t="str">
        <f t="shared" si="92"/>
        <v/>
      </c>
      <c r="AC803" s="19">
        <f t="shared" si="97"/>
        <v>787</v>
      </c>
      <c r="AD803" s="19" t="str">
        <f t="shared" si="93"/>
        <v/>
      </c>
      <c r="AE803" s="19" t="str">
        <f t="shared" si="94"/>
        <v/>
      </c>
      <c r="AG803" s="19" t="s">
        <v>831</v>
      </c>
      <c r="AH803" s="19" t="str">
        <f t="shared" si="95"/>
        <v>5288 JT Equity</v>
      </c>
      <c r="AI803" s="21">
        <f>IFERROR(IF($AG803&lt;&gt;"",_xll.BDP(AH803,"cur_mkt_cap")/1000000,""),"")</f>
        <v>19995.239268000001</v>
      </c>
      <c r="AJ803" s="22">
        <f>IFERROR((COUNTIF($AI$17:$AI803,$AI803)-1)*0.0001+$AI803,"")</f>
        <v>19995.239268000001</v>
      </c>
      <c r="AK803" s="22" t="str">
        <f t="shared" si="96"/>
        <v/>
      </c>
      <c r="AT803" s="19"/>
      <c r="AU803" s="19"/>
    </row>
    <row r="804" spans="3:47">
      <c r="C804" s="7" t="str">
        <f t="shared" si="92"/>
        <v/>
      </c>
      <c r="AC804" s="19">
        <f t="shared" si="97"/>
        <v>788</v>
      </c>
      <c r="AD804" s="19" t="str">
        <f t="shared" si="93"/>
        <v/>
      </c>
      <c r="AE804" s="19" t="str">
        <f t="shared" si="94"/>
        <v/>
      </c>
      <c r="AG804" s="19" t="s">
        <v>832</v>
      </c>
      <c r="AH804" s="19" t="str">
        <f t="shared" si="95"/>
        <v>5301 JT Equity</v>
      </c>
      <c r="AI804" s="21">
        <f>IFERROR(IF($AG804&lt;&gt;"",_xll.BDP(AH804,"cur_mkt_cap")/1000000,""),"")</f>
        <v>105498.315776</v>
      </c>
      <c r="AJ804" s="22">
        <f>IFERROR((COUNTIF($AI$17:$AI804,$AI804)-1)*0.0001+$AI804,"")</f>
        <v>105498.315776</v>
      </c>
      <c r="AK804" s="22" t="str">
        <f t="shared" si="96"/>
        <v/>
      </c>
      <c r="AT804" s="19"/>
      <c r="AU804" s="19"/>
    </row>
    <row r="805" spans="3:47">
      <c r="C805" s="7" t="str">
        <f t="shared" si="92"/>
        <v/>
      </c>
      <c r="AC805" s="19">
        <f t="shared" si="97"/>
        <v>789</v>
      </c>
      <c r="AD805" s="19" t="str">
        <f t="shared" si="93"/>
        <v/>
      </c>
      <c r="AE805" s="19" t="str">
        <f t="shared" si="94"/>
        <v/>
      </c>
      <c r="AG805" s="19" t="s">
        <v>833</v>
      </c>
      <c r="AH805" s="19" t="str">
        <f t="shared" si="95"/>
        <v>5302 JT Equity</v>
      </c>
      <c r="AI805" s="21">
        <f>IFERROR(IF($AG805&lt;&gt;"",_xll.BDP(AH805,"cur_mkt_cap")/1000000,""),"")</f>
        <v>35260.863409999998</v>
      </c>
      <c r="AJ805" s="22">
        <f>IFERROR((COUNTIF($AI$17:$AI805,$AI805)-1)*0.0001+$AI805,"")</f>
        <v>35260.863409999998</v>
      </c>
      <c r="AK805" s="22" t="str">
        <f t="shared" si="96"/>
        <v/>
      </c>
      <c r="AT805" s="19"/>
      <c r="AU805" s="19"/>
    </row>
    <row r="806" spans="3:47">
      <c r="C806" s="7" t="str">
        <f t="shared" si="92"/>
        <v/>
      </c>
      <c r="AC806" s="19">
        <f t="shared" si="97"/>
        <v>790</v>
      </c>
      <c r="AD806" s="19" t="str">
        <f t="shared" si="93"/>
        <v/>
      </c>
      <c r="AE806" s="19" t="str">
        <f t="shared" si="94"/>
        <v/>
      </c>
      <c r="AG806" s="19" t="s">
        <v>834</v>
      </c>
      <c r="AH806" s="19" t="str">
        <f t="shared" si="95"/>
        <v>5310 JT Equity</v>
      </c>
      <c r="AI806" s="21">
        <f>IFERROR(IF($AG806&lt;&gt;"",_xll.BDP(AH806,"cur_mkt_cap")/1000000,""),"")</f>
        <v>41044.860864000002</v>
      </c>
      <c r="AJ806" s="22">
        <f>IFERROR((COUNTIF($AI$17:$AI806,$AI806)-1)*0.0001+$AI806,"")</f>
        <v>41044.860864000002</v>
      </c>
      <c r="AK806" s="22" t="str">
        <f t="shared" si="96"/>
        <v/>
      </c>
      <c r="AT806" s="19"/>
      <c r="AU806" s="19"/>
    </row>
    <row r="807" spans="3:47">
      <c r="C807" s="7" t="str">
        <f t="shared" si="92"/>
        <v/>
      </c>
      <c r="AC807" s="19">
        <f t="shared" si="97"/>
        <v>791</v>
      </c>
      <c r="AD807" s="19" t="str">
        <f t="shared" si="93"/>
        <v/>
      </c>
      <c r="AE807" s="19" t="str">
        <f t="shared" si="94"/>
        <v/>
      </c>
      <c r="AG807" s="19" t="s">
        <v>835</v>
      </c>
      <c r="AH807" s="19" t="str">
        <f t="shared" si="95"/>
        <v>5331 JT Equity</v>
      </c>
      <c r="AI807" s="21">
        <f>IFERROR(IF($AG807&lt;&gt;"",_xll.BDP(AH807,"cur_mkt_cap")/1000000,""),"")</f>
        <v>46593.818909000001</v>
      </c>
      <c r="AJ807" s="22">
        <f>IFERROR((COUNTIF($AI$17:$AI807,$AI807)-1)*0.0001+$AI807,"")</f>
        <v>46593.818909000001</v>
      </c>
      <c r="AK807" s="22" t="str">
        <f t="shared" si="96"/>
        <v/>
      </c>
      <c r="AT807" s="19"/>
      <c r="AU807" s="19"/>
    </row>
    <row r="808" spans="3:47">
      <c r="C808" s="7" t="str">
        <f t="shared" si="92"/>
        <v/>
      </c>
      <c r="AC808" s="19">
        <f t="shared" si="97"/>
        <v>792</v>
      </c>
      <c r="AD808" s="19" t="str">
        <f t="shared" si="93"/>
        <v/>
      </c>
      <c r="AE808" s="19" t="str">
        <f t="shared" si="94"/>
        <v/>
      </c>
      <c r="AG808" s="19" t="s">
        <v>836</v>
      </c>
      <c r="AH808" s="19" t="str">
        <f t="shared" si="95"/>
        <v>5332 JT Equity</v>
      </c>
      <c r="AI808" s="21">
        <f>IFERROR(IF($AG808&lt;&gt;"",_xll.BDP(AH808,"cur_mkt_cap")/1000000,""),"")</f>
        <v>746861.07334</v>
      </c>
      <c r="AJ808" s="22">
        <f>IFERROR((COUNTIF($AI$17:$AI808,$AI808)-1)*0.0001+$AI808,"")</f>
        <v>746861.07334</v>
      </c>
      <c r="AK808" s="22" t="str">
        <f t="shared" si="96"/>
        <v/>
      </c>
      <c r="AT808" s="19"/>
      <c r="AU808" s="19"/>
    </row>
    <row r="809" spans="3:47">
      <c r="C809" s="7" t="str">
        <f t="shared" si="92"/>
        <v/>
      </c>
      <c r="AC809" s="19">
        <f t="shared" si="97"/>
        <v>793</v>
      </c>
      <c r="AD809" s="19" t="str">
        <f t="shared" si="93"/>
        <v/>
      </c>
      <c r="AE809" s="19" t="str">
        <f t="shared" si="94"/>
        <v/>
      </c>
      <c r="AG809" s="19" t="s">
        <v>837</v>
      </c>
      <c r="AH809" s="19" t="str">
        <f t="shared" si="95"/>
        <v>5333 JT Equity</v>
      </c>
      <c r="AI809" s="21">
        <f>IFERROR(IF($AG809&lt;&gt;"",_xll.BDP(AH809,"cur_mkt_cap")/1000000,""),"")</f>
        <v>804815.401572</v>
      </c>
      <c r="AJ809" s="22">
        <f>IFERROR((COUNTIF($AI$17:$AI809,$AI809)-1)*0.0001+$AI809,"")</f>
        <v>804815.401572</v>
      </c>
      <c r="AK809" s="22" t="str">
        <f t="shared" si="96"/>
        <v/>
      </c>
      <c r="AT809" s="19"/>
      <c r="AU809" s="19"/>
    </row>
    <row r="810" spans="3:47">
      <c r="C810" s="7" t="str">
        <f t="shared" si="92"/>
        <v/>
      </c>
      <c r="AC810" s="19">
        <f t="shared" si="97"/>
        <v>794</v>
      </c>
      <c r="AD810" s="19" t="str">
        <f t="shared" si="93"/>
        <v/>
      </c>
      <c r="AE810" s="19" t="str">
        <f t="shared" si="94"/>
        <v/>
      </c>
      <c r="AG810" s="19" t="s">
        <v>838</v>
      </c>
      <c r="AH810" s="19" t="str">
        <f t="shared" si="95"/>
        <v>5334 JT Equity</v>
      </c>
      <c r="AI810" s="21">
        <f>IFERROR(IF($AG810&lt;&gt;"",_xll.BDP(AH810,"cur_mkt_cap")/1000000,""),"")</f>
        <v>576075.00113999995</v>
      </c>
      <c r="AJ810" s="22">
        <f>IFERROR((COUNTIF($AI$17:$AI810,$AI810)-1)*0.0001+$AI810,"")</f>
        <v>576075.00113999995</v>
      </c>
      <c r="AK810" s="22" t="str">
        <f t="shared" si="96"/>
        <v/>
      </c>
      <c r="AT810" s="19"/>
      <c r="AU810" s="19"/>
    </row>
    <row r="811" spans="3:47">
      <c r="C811" s="7" t="str">
        <f t="shared" si="92"/>
        <v/>
      </c>
      <c r="AC811" s="19">
        <f t="shared" si="97"/>
        <v>795</v>
      </c>
      <c r="AD811" s="19" t="str">
        <f t="shared" si="93"/>
        <v/>
      </c>
      <c r="AE811" s="19" t="str">
        <f t="shared" si="94"/>
        <v/>
      </c>
      <c r="AG811" s="19" t="s">
        <v>839</v>
      </c>
      <c r="AH811" s="19" t="str">
        <f t="shared" si="95"/>
        <v>5337 JT Equity</v>
      </c>
      <c r="AI811" s="21">
        <f>IFERROR(IF($AG811&lt;&gt;"",_xll.BDP(AH811,"cur_mkt_cap")/1000000,""),"")</f>
        <v>5730</v>
      </c>
      <c r="AJ811" s="22">
        <f>IFERROR((COUNTIF($AI$17:$AI811,$AI811)-1)*0.0001+$AI811,"")</f>
        <v>5730</v>
      </c>
      <c r="AK811" s="22" t="str">
        <f t="shared" si="96"/>
        <v/>
      </c>
      <c r="AT811" s="19"/>
      <c r="AU811" s="19"/>
    </row>
    <row r="812" spans="3:47">
      <c r="C812" s="7" t="str">
        <f t="shared" si="92"/>
        <v/>
      </c>
      <c r="AC812" s="19">
        <f t="shared" si="97"/>
        <v>796</v>
      </c>
      <c r="AD812" s="19" t="str">
        <f t="shared" si="93"/>
        <v/>
      </c>
      <c r="AE812" s="19" t="str">
        <f t="shared" si="94"/>
        <v/>
      </c>
      <c r="AG812" s="19" t="s">
        <v>840</v>
      </c>
      <c r="AH812" s="19" t="str">
        <f t="shared" si="95"/>
        <v>5344 JT Equity</v>
      </c>
      <c r="AI812" s="21">
        <f>IFERROR(IF($AG812&lt;&gt;"",_xll.BDP(AH812,"cur_mkt_cap")/1000000,""),"")</f>
        <v>45776.4</v>
      </c>
      <c r="AJ812" s="22">
        <f>IFERROR((COUNTIF($AI$17:$AI812,$AI812)-1)*0.0001+$AI812,"")</f>
        <v>45776.4</v>
      </c>
      <c r="AK812" s="22" t="str">
        <f t="shared" si="96"/>
        <v/>
      </c>
      <c r="AT812" s="19"/>
      <c r="AU812" s="19"/>
    </row>
    <row r="813" spans="3:47">
      <c r="C813" s="7" t="str">
        <f t="shared" si="92"/>
        <v/>
      </c>
      <c r="AC813" s="19">
        <f t="shared" si="97"/>
        <v>797</v>
      </c>
      <c r="AD813" s="19" t="str">
        <f t="shared" si="93"/>
        <v/>
      </c>
      <c r="AE813" s="19" t="str">
        <f t="shared" si="94"/>
        <v/>
      </c>
      <c r="AG813" s="19" t="s">
        <v>841</v>
      </c>
      <c r="AH813" s="19" t="str">
        <f t="shared" si="95"/>
        <v>5351 JT Equity</v>
      </c>
      <c r="AI813" s="21">
        <f>IFERROR(IF($AG813&lt;&gt;"",_xll.BDP(AH813,"cur_mkt_cap")/1000000,""),"")</f>
        <v>27533.749595999998</v>
      </c>
      <c r="AJ813" s="22">
        <f>IFERROR((COUNTIF($AI$17:$AI813,$AI813)-1)*0.0001+$AI813,"")</f>
        <v>27533.749595999998</v>
      </c>
      <c r="AK813" s="22" t="str">
        <f t="shared" si="96"/>
        <v/>
      </c>
      <c r="AT813" s="19"/>
      <c r="AU813" s="19"/>
    </row>
    <row r="814" spans="3:47">
      <c r="C814" s="7" t="str">
        <f t="shared" si="92"/>
        <v/>
      </c>
      <c r="AC814" s="19">
        <f t="shared" si="97"/>
        <v>798</v>
      </c>
      <c r="AD814" s="19" t="str">
        <f t="shared" si="93"/>
        <v/>
      </c>
      <c r="AE814" s="19" t="str">
        <f t="shared" si="94"/>
        <v/>
      </c>
      <c r="AG814" s="19" t="s">
        <v>842</v>
      </c>
      <c r="AH814" s="19" t="str">
        <f t="shared" si="95"/>
        <v>5352 JT Equity</v>
      </c>
      <c r="AI814" s="21">
        <f>IFERROR(IF($AG814&lt;&gt;"",_xll.BDP(AH814,"cur_mkt_cap")/1000000,""),"")</f>
        <v>40741.940159999998</v>
      </c>
      <c r="AJ814" s="22">
        <f>IFERROR((COUNTIF($AI$17:$AI814,$AI814)-1)*0.0001+$AI814,"")</f>
        <v>40741.940159999998</v>
      </c>
      <c r="AK814" s="22" t="str">
        <f t="shared" si="96"/>
        <v/>
      </c>
      <c r="AT814" s="19"/>
      <c r="AU814" s="19"/>
    </row>
    <row r="815" spans="3:47">
      <c r="C815" s="7" t="str">
        <f t="shared" si="92"/>
        <v/>
      </c>
      <c r="AC815" s="19">
        <f t="shared" si="97"/>
        <v>799</v>
      </c>
      <c r="AD815" s="19" t="str">
        <f t="shared" si="93"/>
        <v/>
      </c>
      <c r="AE815" s="19" t="str">
        <f t="shared" si="94"/>
        <v/>
      </c>
      <c r="AG815" s="19" t="s">
        <v>843</v>
      </c>
      <c r="AH815" s="19" t="str">
        <f t="shared" si="95"/>
        <v>5357 JT Equity</v>
      </c>
      <c r="AI815" s="21">
        <f>IFERROR(IF($AG815&lt;&gt;"",_xll.BDP(AH815,"cur_mkt_cap")/1000000,""),"")</f>
        <v>9851.1570849999989</v>
      </c>
      <c r="AJ815" s="22">
        <f>IFERROR((COUNTIF($AI$17:$AI815,$AI815)-1)*0.0001+$AI815,"")</f>
        <v>9851.1570849999989</v>
      </c>
      <c r="AK815" s="22" t="str">
        <f t="shared" si="96"/>
        <v/>
      </c>
      <c r="AT815" s="19"/>
      <c r="AU815" s="19"/>
    </row>
    <row r="816" spans="3:47">
      <c r="C816" s="7" t="str">
        <f t="shared" si="92"/>
        <v/>
      </c>
      <c r="AC816" s="19">
        <f t="shared" si="97"/>
        <v>800</v>
      </c>
      <c r="AD816" s="19" t="str">
        <f t="shared" si="93"/>
        <v/>
      </c>
      <c r="AE816" s="19" t="str">
        <f t="shared" si="94"/>
        <v/>
      </c>
      <c r="AG816" s="19" t="s">
        <v>844</v>
      </c>
      <c r="AH816" s="19" t="str">
        <f t="shared" si="95"/>
        <v>5358 JT Equity</v>
      </c>
      <c r="AI816" s="21">
        <f>IFERROR(IF($AG816&lt;&gt;"",_xll.BDP(AH816,"cur_mkt_cap")/1000000,""),"")</f>
        <v>9938.3672330000009</v>
      </c>
      <c r="AJ816" s="22">
        <f>IFERROR((COUNTIF($AI$17:$AI816,$AI816)-1)*0.0001+$AI816,"")</f>
        <v>9938.3672330000009</v>
      </c>
      <c r="AK816" s="22" t="str">
        <f t="shared" si="96"/>
        <v/>
      </c>
      <c r="AT816" s="19"/>
      <c r="AU816" s="19"/>
    </row>
    <row r="817" spans="3:47">
      <c r="C817" s="7" t="str">
        <f t="shared" si="92"/>
        <v/>
      </c>
      <c r="AC817" s="19">
        <f t="shared" si="97"/>
        <v>801</v>
      </c>
      <c r="AD817" s="19" t="str">
        <f t="shared" si="93"/>
        <v/>
      </c>
      <c r="AE817" s="19" t="str">
        <f t="shared" si="94"/>
        <v/>
      </c>
      <c r="AG817" s="19" t="s">
        <v>845</v>
      </c>
      <c r="AH817" s="19" t="str">
        <f t="shared" si="95"/>
        <v>5363 JT Equity</v>
      </c>
      <c r="AI817" s="21">
        <f>IFERROR(IF($AG817&lt;&gt;"",_xll.BDP(AH817,"cur_mkt_cap")/1000000,""),"")</f>
        <v>9459.2159999999985</v>
      </c>
      <c r="AJ817" s="22">
        <f>IFERROR((COUNTIF($AI$17:$AI817,$AI817)-1)*0.0001+$AI817,"")</f>
        <v>9459.2159999999985</v>
      </c>
      <c r="AK817" s="22" t="str">
        <f t="shared" si="96"/>
        <v/>
      </c>
      <c r="AT817" s="19"/>
      <c r="AU817" s="19"/>
    </row>
    <row r="818" spans="3:47">
      <c r="C818" s="7" t="str">
        <f t="shared" si="92"/>
        <v/>
      </c>
      <c r="AC818" s="19">
        <f t="shared" si="97"/>
        <v>802</v>
      </c>
      <c r="AD818" s="19" t="str">
        <f t="shared" si="93"/>
        <v/>
      </c>
      <c r="AE818" s="19" t="str">
        <f t="shared" si="94"/>
        <v/>
      </c>
      <c r="AG818" s="19" t="s">
        <v>846</v>
      </c>
      <c r="AH818" s="19" t="str">
        <f t="shared" si="95"/>
        <v>5367 JT Equity</v>
      </c>
      <c r="AI818" s="21">
        <f>IFERROR(IF($AG818&lt;&gt;"",_xll.BDP(AH818,"cur_mkt_cap")/1000000,""),"")</f>
        <v>5133.3989849999998</v>
      </c>
      <c r="AJ818" s="22">
        <f>IFERROR((COUNTIF($AI$17:$AI818,$AI818)-1)*0.0001+$AI818,"")</f>
        <v>5133.3989849999998</v>
      </c>
      <c r="AK818" s="22" t="str">
        <f t="shared" si="96"/>
        <v/>
      </c>
      <c r="AT818" s="19"/>
      <c r="AU818" s="19"/>
    </row>
    <row r="819" spans="3:47">
      <c r="C819" s="7" t="str">
        <f t="shared" si="92"/>
        <v/>
      </c>
      <c r="AC819" s="19">
        <f t="shared" si="97"/>
        <v>803</v>
      </c>
      <c r="AD819" s="19" t="str">
        <f t="shared" si="93"/>
        <v/>
      </c>
      <c r="AE819" s="19" t="str">
        <f t="shared" si="94"/>
        <v/>
      </c>
      <c r="AG819" s="19" t="s">
        <v>847</v>
      </c>
      <c r="AH819" s="19" t="str">
        <f t="shared" si="95"/>
        <v>5384 JT Equity</v>
      </c>
      <c r="AI819" s="21">
        <f>IFERROR(IF($AG819&lt;&gt;"",_xll.BDP(AH819,"cur_mkt_cap")/1000000,""),"")</f>
        <v>75020.493000000002</v>
      </c>
      <c r="AJ819" s="22">
        <f>IFERROR((COUNTIF($AI$17:$AI819,$AI819)-1)*0.0001+$AI819,"")</f>
        <v>75020.493000000002</v>
      </c>
      <c r="AK819" s="22" t="str">
        <f t="shared" si="96"/>
        <v/>
      </c>
      <c r="AT819" s="19"/>
      <c r="AU819" s="19"/>
    </row>
    <row r="820" spans="3:47">
      <c r="C820" s="7" t="str">
        <f t="shared" si="92"/>
        <v/>
      </c>
      <c r="AC820" s="19">
        <f t="shared" si="97"/>
        <v>804</v>
      </c>
      <c r="AD820" s="19" t="str">
        <f t="shared" si="93"/>
        <v/>
      </c>
      <c r="AE820" s="19" t="str">
        <f t="shared" si="94"/>
        <v/>
      </c>
      <c r="AG820" s="19" t="s">
        <v>848</v>
      </c>
      <c r="AH820" s="19" t="str">
        <f t="shared" si="95"/>
        <v>5391 JT Equity</v>
      </c>
      <c r="AI820" s="21">
        <f>IFERROR(IF($AG820&lt;&gt;"",_xll.BDP(AH820,"cur_mkt_cap")/1000000,""),"")</f>
        <v>10344.74</v>
      </c>
      <c r="AJ820" s="22">
        <f>IFERROR((COUNTIF($AI$17:$AI820,$AI820)-1)*0.0001+$AI820,"")</f>
        <v>10344.74</v>
      </c>
      <c r="AK820" s="22" t="str">
        <f t="shared" si="96"/>
        <v/>
      </c>
      <c r="AT820" s="19"/>
      <c r="AU820" s="19"/>
    </row>
    <row r="821" spans="3:47">
      <c r="C821" s="7" t="str">
        <f t="shared" si="92"/>
        <v/>
      </c>
      <c r="AC821" s="19">
        <f t="shared" si="97"/>
        <v>805</v>
      </c>
      <c r="AD821" s="19" t="str">
        <f t="shared" si="93"/>
        <v/>
      </c>
      <c r="AE821" s="19" t="str">
        <f t="shared" si="94"/>
        <v/>
      </c>
      <c r="AG821" s="19" t="s">
        <v>849</v>
      </c>
      <c r="AH821" s="19" t="str">
        <f t="shared" si="95"/>
        <v>5393 JT Equity</v>
      </c>
      <c r="AI821" s="21">
        <f>IFERROR(IF($AG821&lt;&gt;"",_xll.BDP(AH821,"cur_mkt_cap")/1000000,""),"")</f>
        <v>149050.593566</v>
      </c>
      <c r="AJ821" s="22">
        <f>IFERROR((COUNTIF($AI$17:$AI821,$AI821)-1)*0.0001+$AI821,"")</f>
        <v>149050.593566</v>
      </c>
      <c r="AK821" s="22" t="str">
        <f t="shared" si="96"/>
        <v/>
      </c>
      <c r="AT821" s="19"/>
      <c r="AU821" s="19"/>
    </row>
    <row r="822" spans="3:47">
      <c r="C822" s="7" t="str">
        <f t="shared" si="92"/>
        <v/>
      </c>
      <c r="AC822" s="19">
        <f t="shared" si="97"/>
        <v>806</v>
      </c>
      <c r="AD822" s="19">
        <f t="shared" si="93"/>
        <v>13</v>
      </c>
      <c r="AE822" s="19" t="str">
        <f t="shared" si="94"/>
        <v/>
      </c>
      <c r="AG822" s="19" t="s">
        <v>850</v>
      </c>
      <c r="AH822" s="19" t="str">
        <f t="shared" si="95"/>
        <v>5401 JT Equity</v>
      </c>
      <c r="AI822" s="21">
        <f>IFERROR(IF($AG822&lt;&gt;"",_xll.BDP(AH822,"cur_mkt_cap")/1000000,""),"")</f>
        <v>2678480.8715369999</v>
      </c>
      <c r="AJ822" s="22">
        <f>IFERROR((COUNTIF($AI$17:$AI822,$AI822)-1)*0.0001+$AI822,"")</f>
        <v>2678480.8715369999</v>
      </c>
      <c r="AK822" s="22">
        <f t="shared" si="96"/>
        <v>2678480.8715369999</v>
      </c>
      <c r="AT822" s="19"/>
      <c r="AU822" s="19"/>
    </row>
    <row r="823" spans="3:47">
      <c r="C823" s="7" t="str">
        <f t="shared" si="92"/>
        <v/>
      </c>
      <c r="AC823" s="19">
        <f t="shared" si="97"/>
        <v>807</v>
      </c>
      <c r="AD823" s="19" t="str">
        <f t="shared" si="93"/>
        <v/>
      </c>
      <c r="AE823" s="19" t="str">
        <f t="shared" si="94"/>
        <v/>
      </c>
      <c r="AG823" s="19" t="s">
        <v>851</v>
      </c>
      <c r="AH823" s="19" t="str">
        <f t="shared" si="95"/>
        <v>5406 JT Equity</v>
      </c>
      <c r="AI823" s="21">
        <f>IFERROR(IF($AG823&lt;&gt;"",_xll.BDP(AH823,"cur_mkt_cap")/1000000,""),"")</f>
        <v>404079.90889000002</v>
      </c>
      <c r="AJ823" s="22">
        <f>IFERROR((COUNTIF($AI$17:$AI823,$AI823)-1)*0.0001+$AI823,"")</f>
        <v>404079.90889000002</v>
      </c>
      <c r="AK823" s="22" t="str">
        <f t="shared" si="96"/>
        <v/>
      </c>
      <c r="AT823" s="19"/>
      <c r="AU823" s="19"/>
    </row>
    <row r="824" spans="3:47">
      <c r="C824" s="7" t="str">
        <f t="shared" si="92"/>
        <v/>
      </c>
      <c r="AC824" s="19">
        <f t="shared" si="97"/>
        <v>808</v>
      </c>
      <c r="AD824" s="19" t="str">
        <f t="shared" si="93"/>
        <v/>
      </c>
      <c r="AE824" s="19" t="str">
        <f t="shared" si="94"/>
        <v/>
      </c>
      <c r="AG824" s="19" t="s">
        <v>852</v>
      </c>
      <c r="AH824" s="19" t="str">
        <f t="shared" si="95"/>
        <v>5408 JT Equity</v>
      </c>
      <c r="AI824" s="21">
        <f>IFERROR(IF($AG824&lt;&gt;"",_xll.BDP(AH824,"cur_mkt_cap")/1000000,""),"")</f>
        <v>49643.374472000003</v>
      </c>
      <c r="AJ824" s="22">
        <f>IFERROR((COUNTIF($AI$17:$AI824,$AI824)-1)*0.0001+$AI824,"")</f>
        <v>49643.374472000003</v>
      </c>
      <c r="AK824" s="22" t="str">
        <f t="shared" si="96"/>
        <v/>
      </c>
      <c r="AT824" s="19"/>
      <c r="AU824" s="19"/>
    </row>
    <row r="825" spans="3:47">
      <c r="C825" s="7" t="str">
        <f t="shared" si="92"/>
        <v/>
      </c>
      <c r="AC825" s="19">
        <f t="shared" si="97"/>
        <v>809</v>
      </c>
      <c r="AD825" s="19" t="str">
        <f t="shared" si="93"/>
        <v/>
      </c>
      <c r="AE825" s="19" t="str">
        <f t="shared" si="94"/>
        <v/>
      </c>
      <c r="AG825" s="19" t="s">
        <v>853</v>
      </c>
      <c r="AH825" s="19" t="str">
        <f t="shared" si="95"/>
        <v>5410 JT Equity</v>
      </c>
      <c r="AI825" s="21">
        <f>IFERROR(IF($AG825&lt;&gt;"",_xll.BDP(AH825,"cur_mkt_cap")/1000000,""),"")</f>
        <v>32610.191321999999</v>
      </c>
      <c r="AJ825" s="22">
        <f>IFERROR((COUNTIF($AI$17:$AI825,$AI825)-1)*0.0001+$AI825,"")</f>
        <v>32610.191321999999</v>
      </c>
      <c r="AK825" s="22" t="str">
        <f t="shared" si="96"/>
        <v/>
      </c>
      <c r="AT825" s="19"/>
      <c r="AU825" s="19"/>
    </row>
    <row r="826" spans="3:47">
      <c r="C826" s="7" t="str">
        <f t="shared" si="92"/>
        <v/>
      </c>
      <c r="AC826" s="19">
        <f t="shared" si="97"/>
        <v>810</v>
      </c>
      <c r="AD826" s="19">
        <f t="shared" si="93"/>
        <v>38</v>
      </c>
      <c r="AE826" s="19" t="str">
        <f t="shared" si="94"/>
        <v/>
      </c>
      <c r="AG826" s="19" t="s">
        <v>854</v>
      </c>
      <c r="AH826" s="19" t="str">
        <f t="shared" si="95"/>
        <v>5411 JT Equity</v>
      </c>
      <c r="AI826" s="21">
        <f>IFERROR(IF($AG826&lt;&gt;"",_xll.BDP(AH826,"cur_mkt_cap")/1000000,""),"")</f>
        <v>1319506.4618525</v>
      </c>
      <c r="AJ826" s="22">
        <f>IFERROR((COUNTIF($AI$17:$AI826,$AI826)-1)*0.0001+$AI826,"")</f>
        <v>1319506.4618525</v>
      </c>
      <c r="AK826" s="22">
        <f t="shared" si="96"/>
        <v>1319506.4618525</v>
      </c>
      <c r="AT826" s="19"/>
      <c r="AU826" s="19"/>
    </row>
    <row r="827" spans="3:47">
      <c r="C827" s="7" t="str">
        <f t="shared" si="92"/>
        <v/>
      </c>
      <c r="AC827" s="19">
        <f t="shared" si="97"/>
        <v>811</v>
      </c>
      <c r="AD827" s="19" t="str">
        <f t="shared" si="93"/>
        <v/>
      </c>
      <c r="AE827" s="19" t="str">
        <f t="shared" si="94"/>
        <v/>
      </c>
      <c r="AG827" s="19" t="s">
        <v>855</v>
      </c>
      <c r="AH827" s="19" t="str">
        <f t="shared" si="95"/>
        <v>5413 JT Equity</v>
      </c>
      <c r="AI827" s="21">
        <f>IFERROR(IF($AG827&lt;&gt;"",_xll.BDP(AH827,"cur_mkt_cap")/1000000,""),"")</f>
        <v>172454.95911</v>
      </c>
      <c r="AJ827" s="22">
        <f>IFERROR((COUNTIF($AI$17:$AI827,$AI827)-1)*0.0001+$AI827,"")</f>
        <v>172454.95911</v>
      </c>
      <c r="AK827" s="22" t="str">
        <f t="shared" si="96"/>
        <v/>
      </c>
      <c r="AT827" s="19"/>
      <c r="AU827" s="19"/>
    </row>
    <row r="828" spans="3:47">
      <c r="C828" s="7" t="str">
        <f t="shared" si="92"/>
        <v/>
      </c>
      <c r="AC828" s="19">
        <f t="shared" si="97"/>
        <v>812</v>
      </c>
      <c r="AD828" s="19" t="str">
        <f t="shared" si="93"/>
        <v/>
      </c>
      <c r="AE828" s="19" t="str">
        <f t="shared" si="94"/>
        <v/>
      </c>
      <c r="AG828" s="19" t="s">
        <v>856</v>
      </c>
      <c r="AH828" s="19" t="str">
        <f t="shared" si="95"/>
        <v>5423 JT Equity</v>
      </c>
      <c r="AI828" s="21">
        <f>IFERROR(IF($AG828&lt;&gt;"",_xll.BDP(AH828,"cur_mkt_cap")/1000000,""),"")</f>
        <v>164988.36093599998</v>
      </c>
      <c r="AJ828" s="22">
        <f>IFERROR((COUNTIF($AI$17:$AI828,$AI828)-1)*0.0001+$AI828,"")</f>
        <v>164988.36093599998</v>
      </c>
      <c r="AK828" s="22" t="str">
        <f t="shared" si="96"/>
        <v/>
      </c>
      <c r="AT828" s="19"/>
      <c r="AU828" s="19"/>
    </row>
    <row r="829" spans="3:47">
      <c r="C829" s="7" t="str">
        <f t="shared" si="92"/>
        <v/>
      </c>
      <c r="AC829" s="19">
        <f t="shared" si="97"/>
        <v>813</v>
      </c>
      <c r="AD829" s="19" t="str">
        <f t="shared" si="93"/>
        <v/>
      </c>
      <c r="AE829" s="19" t="str">
        <f t="shared" si="94"/>
        <v/>
      </c>
      <c r="AG829" s="19" t="s">
        <v>857</v>
      </c>
      <c r="AH829" s="19" t="str">
        <f t="shared" si="95"/>
        <v>5440 JT Equity</v>
      </c>
      <c r="AI829" s="21">
        <f>IFERROR(IF($AG829&lt;&gt;"",_xll.BDP(AH829,"cur_mkt_cap")/1000000,""),"")</f>
        <v>96622.066959999996</v>
      </c>
      <c r="AJ829" s="22">
        <f>IFERROR((COUNTIF($AI$17:$AI829,$AI829)-1)*0.0001+$AI829,"")</f>
        <v>96622.066959999996</v>
      </c>
      <c r="AK829" s="22" t="str">
        <f t="shared" si="96"/>
        <v/>
      </c>
      <c r="AT829" s="19"/>
      <c r="AU829" s="19"/>
    </row>
    <row r="830" spans="3:47">
      <c r="C830" s="7" t="str">
        <f t="shared" si="92"/>
        <v/>
      </c>
      <c r="AC830" s="19">
        <f t="shared" si="97"/>
        <v>814</v>
      </c>
      <c r="AD830" s="19" t="str">
        <f t="shared" si="93"/>
        <v/>
      </c>
      <c r="AE830" s="19" t="str">
        <f t="shared" si="94"/>
        <v/>
      </c>
      <c r="AG830" s="19" t="s">
        <v>858</v>
      </c>
      <c r="AH830" s="19" t="str">
        <f t="shared" si="95"/>
        <v>5444 JT Equity</v>
      </c>
      <c r="AI830" s="21">
        <f>IFERROR(IF($AG830&lt;&gt;"",_xll.BDP(AH830,"cur_mkt_cap")/1000000,""),"")</f>
        <v>227371.2</v>
      </c>
      <c r="AJ830" s="22">
        <f>IFERROR((COUNTIF($AI$17:$AI830,$AI830)-1)*0.0001+$AI830,"")</f>
        <v>227371.2</v>
      </c>
      <c r="AK830" s="22" t="str">
        <f t="shared" si="96"/>
        <v/>
      </c>
      <c r="AT830" s="19"/>
      <c r="AU830" s="19"/>
    </row>
    <row r="831" spans="3:47">
      <c r="C831" s="7" t="str">
        <f t="shared" si="92"/>
        <v/>
      </c>
      <c r="AC831" s="19">
        <f t="shared" si="97"/>
        <v>815</v>
      </c>
      <c r="AD831" s="19" t="str">
        <f t="shared" si="93"/>
        <v/>
      </c>
      <c r="AE831" s="19" t="str">
        <f t="shared" si="94"/>
        <v/>
      </c>
      <c r="AG831" s="19" t="s">
        <v>859</v>
      </c>
      <c r="AH831" s="19" t="str">
        <f t="shared" si="95"/>
        <v>5445 JT Equity</v>
      </c>
      <c r="AI831" s="21">
        <f>IFERROR(IF($AG831&lt;&gt;"",_xll.BDP(AH831,"cur_mkt_cap")/1000000,""),"")</f>
        <v>22055.294688000002</v>
      </c>
      <c r="AJ831" s="22">
        <f>IFERROR((COUNTIF($AI$17:$AI831,$AI831)-1)*0.0001+$AI831,"")</f>
        <v>22055.294688000002</v>
      </c>
      <c r="AK831" s="22" t="str">
        <f t="shared" si="96"/>
        <v/>
      </c>
      <c r="AT831" s="19"/>
      <c r="AU831" s="19"/>
    </row>
    <row r="832" spans="3:47">
      <c r="C832" s="7" t="str">
        <f t="shared" si="92"/>
        <v/>
      </c>
      <c r="AC832" s="19">
        <f t="shared" si="97"/>
        <v>816</v>
      </c>
      <c r="AD832" s="19" t="str">
        <f t="shared" si="93"/>
        <v/>
      </c>
      <c r="AE832" s="19" t="str">
        <f t="shared" si="94"/>
        <v/>
      </c>
      <c r="AG832" s="19" t="s">
        <v>860</v>
      </c>
      <c r="AH832" s="19" t="str">
        <f t="shared" si="95"/>
        <v>5449 JT Equity</v>
      </c>
      <c r="AI832" s="21">
        <f>IFERROR(IF($AG832&lt;&gt;"",_xll.BDP(AH832,"cur_mkt_cap")/1000000,""),"")</f>
        <v>92085.800795999996</v>
      </c>
      <c r="AJ832" s="22">
        <f>IFERROR((COUNTIF($AI$17:$AI832,$AI832)-1)*0.0001+$AI832,"")</f>
        <v>92085.800795999996</v>
      </c>
      <c r="AK832" s="22" t="str">
        <f t="shared" si="96"/>
        <v/>
      </c>
      <c r="AT832" s="19"/>
      <c r="AU832" s="19"/>
    </row>
    <row r="833" spans="3:37">
      <c r="C833" s="7" t="str">
        <f t="shared" si="92"/>
        <v/>
      </c>
      <c r="AC833" s="19">
        <f t="shared" si="97"/>
        <v>817</v>
      </c>
      <c r="AD833" s="19" t="str">
        <f t="shared" si="93"/>
        <v/>
      </c>
      <c r="AE833" s="19" t="str">
        <f t="shared" si="94"/>
        <v/>
      </c>
      <c r="AG833" s="19" t="s">
        <v>861</v>
      </c>
      <c r="AH833" s="19" t="str">
        <f t="shared" si="95"/>
        <v>5451 JT Equity</v>
      </c>
      <c r="AI833" s="21">
        <f>IFERROR(IF($AG833&lt;&gt;"",_xll.BDP(AH833,"cur_mkt_cap")/1000000,""),"")</f>
        <v>121129.83739999999</v>
      </c>
      <c r="AJ833" s="22">
        <f>IFERROR((COUNTIF($AI$17:$AI833,$AI833)-1)*0.0001+$AI833,"")</f>
        <v>121129.83739999999</v>
      </c>
      <c r="AK833" s="22" t="str">
        <f t="shared" si="96"/>
        <v/>
      </c>
    </row>
    <row r="834" spans="3:37">
      <c r="C834" s="7" t="str">
        <f t="shared" si="92"/>
        <v/>
      </c>
      <c r="AC834" s="19">
        <f t="shared" si="97"/>
        <v>818</v>
      </c>
      <c r="AD834" s="19" t="str">
        <f t="shared" si="93"/>
        <v/>
      </c>
      <c r="AE834" s="19" t="str">
        <f t="shared" si="94"/>
        <v/>
      </c>
      <c r="AG834" s="19" t="s">
        <v>862</v>
      </c>
      <c r="AH834" s="19" t="str">
        <f t="shared" si="95"/>
        <v>5453 JT Equity</v>
      </c>
      <c r="AI834" s="21">
        <f>IFERROR(IF($AG834&lt;&gt;"",_xll.BDP(AH834,"cur_mkt_cap")/1000000,""),"")</f>
        <v>46872</v>
      </c>
      <c r="AJ834" s="22">
        <f>IFERROR((COUNTIF($AI$17:$AI834,$AI834)-1)*0.0001+$AI834,"")</f>
        <v>46872</v>
      </c>
      <c r="AK834" s="22" t="str">
        <f t="shared" si="96"/>
        <v/>
      </c>
    </row>
    <row r="835" spans="3:37">
      <c r="C835" s="7" t="str">
        <f t="shared" si="92"/>
        <v/>
      </c>
      <c r="AC835" s="19">
        <f t="shared" si="97"/>
        <v>819</v>
      </c>
      <c r="AD835" s="19" t="str">
        <f t="shared" si="93"/>
        <v/>
      </c>
      <c r="AE835" s="19" t="str">
        <f t="shared" si="94"/>
        <v/>
      </c>
      <c r="AG835" s="19" t="s">
        <v>863</v>
      </c>
      <c r="AH835" s="19" t="str">
        <f t="shared" si="95"/>
        <v>5463 JT Equity</v>
      </c>
      <c r="AI835" s="21">
        <f>IFERROR(IF($AG835&lt;&gt;"",_xll.BDP(AH835,"cur_mkt_cap")/1000000,""),"")</f>
        <v>340750</v>
      </c>
      <c r="AJ835" s="22">
        <f>IFERROR((COUNTIF($AI$17:$AI835,$AI835)-1)*0.0001+$AI835,"")</f>
        <v>340750</v>
      </c>
      <c r="AK835" s="22" t="str">
        <f t="shared" si="96"/>
        <v/>
      </c>
    </row>
    <row r="836" spans="3:37">
      <c r="C836" s="7" t="str">
        <f t="shared" si="92"/>
        <v/>
      </c>
      <c r="AC836" s="19">
        <f t="shared" si="97"/>
        <v>820</v>
      </c>
      <c r="AD836" s="19" t="str">
        <f t="shared" si="93"/>
        <v/>
      </c>
      <c r="AE836" s="19" t="str">
        <f t="shared" si="94"/>
        <v/>
      </c>
      <c r="AG836" s="19" t="s">
        <v>864</v>
      </c>
      <c r="AH836" s="19" t="str">
        <f t="shared" si="95"/>
        <v>5464 JT Equity</v>
      </c>
      <c r="AI836" s="21">
        <f>IFERROR(IF($AG836&lt;&gt;"",_xll.BDP(AH836,"cur_mkt_cap")/1000000,""),"")</f>
        <v>19204.752120000001</v>
      </c>
      <c r="AJ836" s="22">
        <f>IFERROR((COUNTIF($AI$17:$AI836,$AI836)-1)*0.0001+$AI836,"")</f>
        <v>19204.752120000001</v>
      </c>
      <c r="AK836" s="22" t="str">
        <f t="shared" si="96"/>
        <v/>
      </c>
    </row>
    <row r="837" spans="3:37">
      <c r="C837" s="7" t="str">
        <f t="shared" si="92"/>
        <v/>
      </c>
      <c r="AC837" s="19">
        <f t="shared" si="97"/>
        <v>821</v>
      </c>
      <c r="AD837" s="19" t="str">
        <f t="shared" si="93"/>
        <v/>
      </c>
      <c r="AE837" s="19" t="str">
        <f t="shared" si="94"/>
        <v/>
      </c>
      <c r="AG837" s="19" t="s">
        <v>865</v>
      </c>
      <c r="AH837" s="19" t="str">
        <f t="shared" si="95"/>
        <v>5471 JT Equity</v>
      </c>
      <c r="AI837" s="21">
        <f>IFERROR(IF($AG837&lt;&gt;"",_xll.BDP(AH837,"cur_mkt_cap")/1000000,""),"")</f>
        <v>249395.93578199999</v>
      </c>
      <c r="AJ837" s="22">
        <f>IFERROR((COUNTIF($AI$17:$AI837,$AI837)-1)*0.0001+$AI837,"")</f>
        <v>249395.93578199999</v>
      </c>
      <c r="AK837" s="22" t="str">
        <f t="shared" si="96"/>
        <v/>
      </c>
    </row>
    <row r="838" spans="3:37">
      <c r="C838" s="7" t="str">
        <f t="shared" si="92"/>
        <v/>
      </c>
      <c r="AC838" s="19">
        <f t="shared" si="97"/>
        <v>822</v>
      </c>
      <c r="AD838" s="19" t="str">
        <f t="shared" si="93"/>
        <v/>
      </c>
      <c r="AE838" s="19" t="str">
        <f t="shared" si="94"/>
        <v/>
      </c>
      <c r="AG838" s="19" t="s">
        <v>866</v>
      </c>
      <c r="AH838" s="19" t="str">
        <f t="shared" si="95"/>
        <v>5476 JT Equity</v>
      </c>
      <c r="AI838" s="21">
        <f>IFERROR(IF($AG838&lt;&gt;"",_xll.BDP(AH838,"cur_mkt_cap")/1000000,""),"")</f>
        <v>12925.103311999999</v>
      </c>
      <c r="AJ838" s="22">
        <f>IFERROR((COUNTIF($AI$17:$AI838,$AI838)-1)*0.0001+$AI838,"")</f>
        <v>12925.103311999999</v>
      </c>
      <c r="AK838" s="22" t="str">
        <f t="shared" si="96"/>
        <v/>
      </c>
    </row>
    <row r="839" spans="3:37">
      <c r="C839" s="7" t="str">
        <f t="shared" si="92"/>
        <v/>
      </c>
      <c r="AC839" s="19">
        <f t="shared" si="97"/>
        <v>823</v>
      </c>
      <c r="AD839" s="19" t="str">
        <f t="shared" si="93"/>
        <v/>
      </c>
      <c r="AE839" s="19" t="str">
        <f t="shared" si="94"/>
        <v/>
      </c>
      <c r="AG839" s="19" t="s">
        <v>867</v>
      </c>
      <c r="AH839" s="19" t="str">
        <f t="shared" si="95"/>
        <v>5480 JT Equity</v>
      </c>
      <c r="AI839" s="21">
        <f>IFERROR(IF($AG839&lt;&gt;"",_xll.BDP(AH839,"cur_mkt_cap")/1000000,""),"")</f>
        <v>35953.814416000001</v>
      </c>
      <c r="AJ839" s="22">
        <f>IFERROR((COUNTIF($AI$17:$AI839,$AI839)-1)*0.0001+$AI839,"")</f>
        <v>35953.814416000001</v>
      </c>
      <c r="AK839" s="22" t="str">
        <f t="shared" si="96"/>
        <v/>
      </c>
    </row>
    <row r="840" spans="3:37">
      <c r="C840" s="7" t="str">
        <f t="shared" si="92"/>
        <v/>
      </c>
      <c r="AC840" s="19">
        <f t="shared" si="97"/>
        <v>824</v>
      </c>
      <c r="AD840" s="19" t="str">
        <f t="shared" si="93"/>
        <v/>
      </c>
      <c r="AE840" s="19" t="str">
        <f t="shared" si="94"/>
        <v/>
      </c>
      <c r="AG840" s="19" t="s">
        <v>868</v>
      </c>
      <c r="AH840" s="19" t="str">
        <f t="shared" si="95"/>
        <v>5481 JT Equity</v>
      </c>
      <c r="AI840" s="21">
        <f>IFERROR(IF($AG840&lt;&gt;"",_xll.BDP(AH840,"cur_mkt_cap")/1000000,""),"")</f>
        <v>102279.910032</v>
      </c>
      <c r="AJ840" s="22">
        <f>IFERROR((COUNTIF($AI$17:$AI840,$AI840)-1)*0.0001+$AI840,"")</f>
        <v>102279.910032</v>
      </c>
      <c r="AK840" s="22" t="str">
        <f t="shared" si="96"/>
        <v/>
      </c>
    </row>
    <row r="841" spans="3:37">
      <c r="C841" s="7" t="str">
        <f t="shared" si="92"/>
        <v/>
      </c>
      <c r="AC841" s="19">
        <f t="shared" si="97"/>
        <v>825</v>
      </c>
      <c r="AD841" s="19" t="str">
        <f t="shared" si="93"/>
        <v/>
      </c>
      <c r="AE841" s="19" t="str">
        <f t="shared" si="94"/>
        <v/>
      </c>
      <c r="AG841" s="19" t="s">
        <v>869</v>
      </c>
      <c r="AH841" s="19" t="str">
        <f t="shared" si="95"/>
        <v>5482 JT Equity</v>
      </c>
      <c r="AI841" s="21">
        <f>IFERROR(IF($AG841&lt;&gt;"",_xll.BDP(AH841,"cur_mkt_cap")/1000000,""),"")</f>
        <v>96649.2405</v>
      </c>
      <c r="AJ841" s="22">
        <f>IFERROR((COUNTIF($AI$17:$AI841,$AI841)-1)*0.0001+$AI841,"")</f>
        <v>96649.2405</v>
      </c>
      <c r="AK841" s="22" t="str">
        <f t="shared" si="96"/>
        <v/>
      </c>
    </row>
    <row r="842" spans="3:37">
      <c r="C842" s="7" t="str">
        <f t="shared" si="92"/>
        <v/>
      </c>
      <c r="AC842" s="19">
        <f t="shared" si="97"/>
        <v>826</v>
      </c>
      <c r="AD842" s="19" t="str">
        <f t="shared" si="93"/>
        <v/>
      </c>
      <c r="AE842" s="19" t="str">
        <f t="shared" si="94"/>
        <v/>
      </c>
      <c r="AG842" s="19" t="s">
        <v>870</v>
      </c>
      <c r="AH842" s="19" t="str">
        <f t="shared" si="95"/>
        <v>5486 JT Equity</v>
      </c>
      <c r="AI842" s="21">
        <f>IFERROR(IF($AG842&lt;&gt;"",_xll.BDP(AH842,"cur_mkt_cap")/1000000,""),"")</f>
        <v>719272.59830399998</v>
      </c>
      <c r="AJ842" s="22">
        <f>IFERROR((COUNTIF($AI$17:$AI842,$AI842)-1)*0.0001+$AI842,"")</f>
        <v>719272.59830399998</v>
      </c>
      <c r="AK842" s="22" t="str">
        <f t="shared" si="96"/>
        <v/>
      </c>
    </row>
    <row r="843" spans="3:37">
      <c r="C843" s="7" t="str">
        <f t="shared" si="92"/>
        <v/>
      </c>
      <c r="AC843" s="19">
        <f t="shared" si="97"/>
        <v>827</v>
      </c>
      <c r="AD843" s="19" t="str">
        <f t="shared" si="93"/>
        <v/>
      </c>
      <c r="AE843" s="19" t="str">
        <f t="shared" si="94"/>
        <v/>
      </c>
      <c r="AG843" s="19" t="s">
        <v>871</v>
      </c>
      <c r="AH843" s="19" t="str">
        <f t="shared" si="95"/>
        <v>5491 JT Equity</v>
      </c>
      <c r="AI843" s="21">
        <f>IFERROR(IF($AG843&lt;&gt;"",_xll.BDP(AH843,"cur_mkt_cap")/1000000,""),"")</f>
        <v>8790.4</v>
      </c>
      <c r="AJ843" s="22">
        <f>IFERROR((COUNTIF($AI$17:$AI843,$AI843)-1)*0.0001+$AI843,"")</f>
        <v>8790.4</v>
      </c>
      <c r="AK843" s="22" t="str">
        <f t="shared" si="96"/>
        <v/>
      </c>
    </row>
    <row r="844" spans="3:37">
      <c r="C844" s="7" t="str">
        <f t="shared" si="92"/>
        <v/>
      </c>
      <c r="AC844" s="19">
        <f t="shared" si="97"/>
        <v>828</v>
      </c>
      <c r="AD844" s="19" t="str">
        <f t="shared" si="93"/>
        <v/>
      </c>
      <c r="AE844" s="19" t="str">
        <f t="shared" si="94"/>
        <v/>
      </c>
      <c r="AG844" s="19" t="s">
        <v>872</v>
      </c>
      <c r="AH844" s="19" t="str">
        <f t="shared" si="95"/>
        <v>5541 JT Equity</v>
      </c>
      <c r="AI844" s="21">
        <f>IFERROR(IF($AG844&lt;&gt;"",_xll.BDP(AH844,"cur_mkt_cap")/1000000,""),"")</f>
        <v>77329.431635000001</v>
      </c>
      <c r="AJ844" s="22">
        <f>IFERROR((COUNTIF($AI$17:$AI844,$AI844)-1)*0.0001+$AI844,"")</f>
        <v>77329.431635000001</v>
      </c>
      <c r="AK844" s="22" t="str">
        <f t="shared" si="96"/>
        <v/>
      </c>
    </row>
    <row r="845" spans="3:37">
      <c r="C845" s="7" t="str">
        <f t="shared" si="92"/>
        <v/>
      </c>
      <c r="AC845" s="19">
        <f t="shared" si="97"/>
        <v>829</v>
      </c>
      <c r="AD845" s="19" t="str">
        <f t="shared" si="93"/>
        <v/>
      </c>
      <c r="AE845" s="19" t="str">
        <f t="shared" si="94"/>
        <v/>
      </c>
      <c r="AG845" s="19" t="s">
        <v>873</v>
      </c>
      <c r="AH845" s="19" t="str">
        <f t="shared" si="95"/>
        <v>5563 JT Equity</v>
      </c>
      <c r="AI845" s="21">
        <f>IFERROR(IF($AG845&lt;&gt;"",_xll.BDP(AH845,"cur_mkt_cap")/1000000,""),"")</f>
        <v>50479.004447999992</v>
      </c>
      <c r="AJ845" s="22">
        <f>IFERROR((COUNTIF($AI$17:$AI845,$AI845)-1)*0.0001+$AI845,"")</f>
        <v>50479.004447999992</v>
      </c>
      <c r="AK845" s="22" t="str">
        <f t="shared" si="96"/>
        <v/>
      </c>
    </row>
    <row r="846" spans="3:37">
      <c r="C846" s="7" t="str">
        <f t="shared" si="92"/>
        <v/>
      </c>
      <c r="AC846" s="19">
        <f t="shared" si="97"/>
        <v>830</v>
      </c>
      <c r="AD846" s="19" t="str">
        <f t="shared" si="93"/>
        <v/>
      </c>
      <c r="AE846" s="19" t="str">
        <f t="shared" si="94"/>
        <v/>
      </c>
      <c r="AG846" s="19" t="s">
        <v>874</v>
      </c>
      <c r="AH846" s="19" t="str">
        <f t="shared" si="95"/>
        <v>5602 JT Equity</v>
      </c>
      <c r="AI846" s="21">
        <f>IFERROR(IF($AG846&lt;&gt;"",_xll.BDP(AH846,"cur_mkt_cap")/1000000,""),"")</f>
        <v>32397.54882</v>
      </c>
      <c r="AJ846" s="22">
        <f>IFERROR((COUNTIF($AI$17:$AI846,$AI846)-1)*0.0001+$AI846,"")</f>
        <v>32397.54882</v>
      </c>
      <c r="AK846" s="22" t="str">
        <f t="shared" si="96"/>
        <v/>
      </c>
    </row>
    <row r="847" spans="3:37">
      <c r="C847" s="7" t="str">
        <f t="shared" si="92"/>
        <v/>
      </c>
      <c r="AC847" s="19">
        <f t="shared" si="97"/>
        <v>831</v>
      </c>
      <c r="AD847" s="19" t="str">
        <f t="shared" si="93"/>
        <v/>
      </c>
      <c r="AE847" s="19" t="str">
        <f t="shared" si="94"/>
        <v/>
      </c>
      <c r="AG847" s="19" t="s">
        <v>875</v>
      </c>
      <c r="AH847" s="19" t="str">
        <f t="shared" si="95"/>
        <v>5603 JT Equity</v>
      </c>
      <c r="AI847" s="21">
        <f>IFERROR(IF($AG847&lt;&gt;"",_xll.BDP(AH847,"cur_mkt_cap")/1000000,""),"")</f>
        <v>8640.7607090000001</v>
      </c>
      <c r="AJ847" s="22">
        <f>IFERROR((COUNTIF($AI$17:$AI847,$AI847)-1)*0.0001+$AI847,"")</f>
        <v>8640.7607090000001</v>
      </c>
      <c r="AK847" s="22" t="str">
        <f t="shared" si="96"/>
        <v/>
      </c>
    </row>
    <row r="848" spans="3:37">
      <c r="C848" s="7" t="str">
        <f t="shared" si="92"/>
        <v/>
      </c>
      <c r="AC848" s="19">
        <f t="shared" si="97"/>
        <v>832</v>
      </c>
      <c r="AD848" s="19" t="str">
        <f t="shared" si="93"/>
        <v/>
      </c>
      <c r="AE848" s="19" t="str">
        <f t="shared" si="94"/>
        <v/>
      </c>
      <c r="AG848" s="19" t="s">
        <v>876</v>
      </c>
      <c r="AH848" s="19" t="str">
        <f t="shared" si="95"/>
        <v>5612 JT Equity</v>
      </c>
      <c r="AI848" s="21">
        <f>IFERROR(IF($AG848&lt;&gt;"",_xll.BDP(AH848,"cur_mkt_cap")/1000000,""),"")</f>
        <v>6652.0112979999994</v>
      </c>
      <c r="AJ848" s="22">
        <f>IFERROR((COUNTIF($AI$17:$AI848,$AI848)-1)*0.0001+$AI848,"")</f>
        <v>6652.0112979999994</v>
      </c>
      <c r="AK848" s="22" t="str">
        <f t="shared" si="96"/>
        <v/>
      </c>
    </row>
    <row r="849" spans="3:37">
      <c r="C849" s="7" t="str">
        <f t="shared" ref="C849:C912" si="98">IFERROR(IF(AC849&lt;&gt;"",INDEX(AH:AH,MATCH(AC849,AD:AD,0)),""),"")</f>
        <v/>
      </c>
      <c r="AC849" s="19">
        <f t="shared" si="97"/>
        <v>833</v>
      </c>
      <c r="AD849" s="19" t="str">
        <f t="shared" ref="AD849:AD912" si="99">IFERROR(RANK(AK849,AK:AK,0),"")</f>
        <v/>
      </c>
      <c r="AE849" s="19" t="str">
        <f t="shared" ref="AE849:AE912" si="100">IF(C849&lt;&gt;"",1+AE848,"")</f>
        <v/>
      </c>
      <c r="AG849" s="19" t="s">
        <v>877</v>
      </c>
      <c r="AH849" s="19" t="str">
        <f t="shared" ref="AH849:AH912" si="101">IF($AG849&lt;&gt;"",$AG849&amp;" "&amp;"Equity","")</f>
        <v>5631 JT Equity</v>
      </c>
      <c r="AI849" s="21">
        <f>IFERROR(IF($AG849&lt;&gt;"",_xll.BDP(AH849,"cur_mkt_cap")/1000000,""),"")</f>
        <v>152448.42956400002</v>
      </c>
      <c r="AJ849" s="22">
        <f>IFERROR((COUNTIF($AI$17:$AI849,$AI849)-1)*0.0001+$AI849,"")</f>
        <v>152448.42956400002</v>
      </c>
      <c r="AK849" s="22" t="str">
        <f t="shared" ref="AK849:AK912" si="102">IF(AJ849&gt;$F$1,AJ849,"")</f>
        <v/>
      </c>
    </row>
    <row r="850" spans="3:37">
      <c r="C850" s="7" t="str">
        <f t="shared" si="98"/>
        <v/>
      </c>
      <c r="AC850" s="19">
        <f t="shared" ref="AC850:AC913" si="103">IF(AH850&lt;&gt;"",1+AC849,"")</f>
        <v>834</v>
      </c>
      <c r="AD850" s="19" t="str">
        <f t="shared" si="99"/>
        <v/>
      </c>
      <c r="AE850" s="19" t="str">
        <f t="shared" si="100"/>
        <v/>
      </c>
      <c r="AG850" s="19" t="s">
        <v>878</v>
      </c>
      <c r="AH850" s="19" t="str">
        <f t="shared" si="101"/>
        <v>5632 JT Equity</v>
      </c>
      <c r="AI850" s="21">
        <f>IFERROR(IF($AG850&lt;&gt;"",_xll.BDP(AH850,"cur_mkt_cap")/1000000,""),"")</f>
        <v>41330.964311999996</v>
      </c>
      <c r="AJ850" s="22">
        <f>IFERROR((COUNTIF($AI$17:$AI850,$AI850)-1)*0.0001+$AI850,"")</f>
        <v>41330.964311999996</v>
      </c>
      <c r="AK850" s="22" t="str">
        <f t="shared" si="102"/>
        <v/>
      </c>
    </row>
    <row r="851" spans="3:37">
      <c r="C851" s="7" t="str">
        <f t="shared" si="98"/>
        <v/>
      </c>
      <c r="AC851" s="19">
        <f t="shared" si="103"/>
        <v>835</v>
      </c>
      <c r="AD851" s="19" t="str">
        <f t="shared" si="99"/>
        <v/>
      </c>
      <c r="AE851" s="19" t="str">
        <f t="shared" si="100"/>
        <v/>
      </c>
      <c r="AG851" s="19" t="s">
        <v>879</v>
      </c>
      <c r="AH851" s="19" t="str">
        <f t="shared" si="101"/>
        <v>5658 JT Equity</v>
      </c>
      <c r="AI851" s="21">
        <f>IFERROR(IF($AG851&lt;&gt;"",_xll.BDP(AH851,"cur_mkt_cap")/1000000,""),"")</f>
        <v>14750.311229999999</v>
      </c>
      <c r="AJ851" s="22">
        <f>IFERROR((COUNTIF($AI$17:$AI851,$AI851)-1)*0.0001+$AI851,"")</f>
        <v>14750.311229999999</v>
      </c>
      <c r="AK851" s="22" t="str">
        <f t="shared" si="102"/>
        <v/>
      </c>
    </row>
    <row r="852" spans="3:37">
      <c r="C852" s="7" t="str">
        <f t="shared" si="98"/>
        <v/>
      </c>
      <c r="AC852" s="19">
        <f t="shared" si="103"/>
        <v>836</v>
      </c>
      <c r="AD852" s="19" t="str">
        <f t="shared" si="99"/>
        <v/>
      </c>
      <c r="AE852" s="19" t="str">
        <f t="shared" si="100"/>
        <v/>
      </c>
      <c r="AG852" s="19" t="s">
        <v>880</v>
      </c>
      <c r="AH852" s="19" t="str">
        <f t="shared" si="101"/>
        <v>5659 JT Equity</v>
      </c>
      <c r="AI852" s="21">
        <f>IFERROR(IF($AG852&lt;&gt;"",_xll.BDP(AH852,"cur_mkt_cap")/1000000,""),"")</f>
        <v>19963.802820000001</v>
      </c>
      <c r="AJ852" s="22">
        <f>IFERROR((COUNTIF($AI$17:$AI852,$AI852)-1)*0.0001+$AI852,"")</f>
        <v>19963.802820000001</v>
      </c>
      <c r="AK852" s="22" t="str">
        <f t="shared" si="102"/>
        <v/>
      </c>
    </row>
    <row r="853" spans="3:37">
      <c r="C853" s="7" t="str">
        <f t="shared" si="98"/>
        <v/>
      </c>
      <c r="AC853" s="19">
        <f t="shared" si="103"/>
        <v>837</v>
      </c>
      <c r="AD853" s="19" t="str">
        <f t="shared" si="99"/>
        <v/>
      </c>
      <c r="AE853" s="19" t="str">
        <f t="shared" si="100"/>
        <v/>
      </c>
      <c r="AG853" s="19" t="s">
        <v>881</v>
      </c>
      <c r="AH853" s="19" t="str">
        <f t="shared" si="101"/>
        <v>5702 JT Equity</v>
      </c>
      <c r="AI853" s="21">
        <f>IFERROR(IF($AG853&lt;&gt;"",_xll.BDP(AH853,"cur_mkt_cap")/1000000,""),"")</f>
        <v>22861.719140000001</v>
      </c>
      <c r="AJ853" s="22">
        <f>IFERROR((COUNTIF($AI$17:$AI853,$AI853)-1)*0.0001+$AI853,"")</f>
        <v>22861.719140000001</v>
      </c>
      <c r="AK853" s="22" t="str">
        <f t="shared" si="102"/>
        <v/>
      </c>
    </row>
    <row r="854" spans="3:37">
      <c r="C854" s="7" t="str">
        <f t="shared" si="98"/>
        <v/>
      </c>
      <c r="AC854" s="19">
        <f t="shared" si="103"/>
        <v>838</v>
      </c>
      <c r="AD854" s="19" t="str">
        <f t="shared" si="99"/>
        <v/>
      </c>
      <c r="AE854" s="19" t="str">
        <f t="shared" si="100"/>
        <v/>
      </c>
      <c r="AG854" s="19" t="s">
        <v>882</v>
      </c>
      <c r="AH854" s="19" t="str">
        <f t="shared" si="101"/>
        <v>5703 JT Equity</v>
      </c>
      <c r="AI854" s="21">
        <f>IFERROR(IF($AG854&lt;&gt;"",_xll.BDP(AH854,"cur_mkt_cap")/1000000,""),"")</f>
        <v>168492.47602600002</v>
      </c>
      <c r="AJ854" s="22">
        <f>IFERROR((COUNTIF($AI$17:$AI854,$AI854)-1)*0.0001+$AI854,"")</f>
        <v>168492.47602600002</v>
      </c>
      <c r="AK854" s="22" t="str">
        <f t="shared" si="102"/>
        <v/>
      </c>
    </row>
    <row r="855" spans="3:37">
      <c r="C855" s="7" t="str">
        <f t="shared" si="98"/>
        <v/>
      </c>
      <c r="AC855" s="19">
        <f t="shared" si="103"/>
        <v>839</v>
      </c>
      <c r="AD855" s="19" t="str">
        <f t="shared" si="99"/>
        <v/>
      </c>
      <c r="AE855" s="19" t="str">
        <f t="shared" si="100"/>
        <v/>
      </c>
      <c r="AG855" s="19" t="s">
        <v>883</v>
      </c>
      <c r="AH855" s="19" t="str">
        <f t="shared" si="101"/>
        <v>5706 JT Equity</v>
      </c>
      <c r="AI855" s="21">
        <f>IFERROR(IF($AG855&lt;&gt;"",_xll.BDP(AH855,"cur_mkt_cap")/1000000,""),"")</f>
        <v>222883.83857400002</v>
      </c>
      <c r="AJ855" s="22">
        <f>IFERROR((COUNTIF($AI$17:$AI855,$AI855)-1)*0.0001+$AI855,"")</f>
        <v>222883.83857400002</v>
      </c>
      <c r="AK855" s="22" t="str">
        <f t="shared" si="102"/>
        <v/>
      </c>
    </row>
    <row r="856" spans="3:37">
      <c r="C856" s="7" t="str">
        <f t="shared" si="98"/>
        <v/>
      </c>
      <c r="AC856" s="19">
        <f t="shared" si="103"/>
        <v>840</v>
      </c>
      <c r="AD856" s="19" t="str">
        <f t="shared" si="99"/>
        <v/>
      </c>
      <c r="AE856" s="19" t="str">
        <f t="shared" si="100"/>
        <v/>
      </c>
      <c r="AG856" s="19" t="s">
        <v>884</v>
      </c>
      <c r="AH856" s="19" t="str">
        <f t="shared" si="101"/>
        <v>5707 JT Equity</v>
      </c>
      <c r="AI856" s="21">
        <f>IFERROR(IF($AG856&lt;&gt;"",_xll.BDP(AH856,"cur_mkt_cap")/1000000,""),"")</f>
        <v>86403.918012000009</v>
      </c>
      <c r="AJ856" s="22">
        <f>IFERROR((COUNTIF($AI$17:$AI856,$AI856)-1)*0.0001+$AI856,"")</f>
        <v>86403.918012000009</v>
      </c>
      <c r="AK856" s="22" t="str">
        <f t="shared" si="102"/>
        <v/>
      </c>
    </row>
    <row r="857" spans="3:37">
      <c r="C857" s="7" t="str">
        <f t="shared" si="98"/>
        <v/>
      </c>
      <c r="AC857" s="19">
        <f t="shared" si="103"/>
        <v>841</v>
      </c>
      <c r="AD857" s="19" t="str">
        <f t="shared" si="99"/>
        <v/>
      </c>
      <c r="AE857" s="19" t="str">
        <f t="shared" si="100"/>
        <v/>
      </c>
      <c r="AG857" s="19" t="s">
        <v>885</v>
      </c>
      <c r="AH857" s="19" t="str">
        <f t="shared" si="101"/>
        <v>5711 JT Equity</v>
      </c>
      <c r="AI857" s="21">
        <f>IFERROR(IF($AG857&lt;&gt;"",_xll.BDP(AH857,"cur_mkt_cap")/1000000,""),"")</f>
        <v>503604.91904999997</v>
      </c>
      <c r="AJ857" s="22">
        <f>IFERROR((COUNTIF($AI$17:$AI857,$AI857)-1)*0.0001+$AI857,"")</f>
        <v>503604.91904999997</v>
      </c>
      <c r="AK857" s="22" t="str">
        <f t="shared" si="102"/>
        <v/>
      </c>
    </row>
    <row r="858" spans="3:37">
      <c r="C858" s="7" t="str">
        <f t="shared" si="98"/>
        <v/>
      </c>
      <c r="AC858" s="19">
        <f t="shared" si="103"/>
        <v>842</v>
      </c>
      <c r="AD858" s="19" t="str">
        <f t="shared" si="99"/>
        <v/>
      </c>
      <c r="AE858" s="19" t="str">
        <f t="shared" si="100"/>
        <v/>
      </c>
      <c r="AG858" s="19" t="s">
        <v>886</v>
      </c>
      <c r="AH858" s="19" t="str">
        <f t="shared" si="101"/>
        <v>5713 JT Equity</v>
      </c>
      <c r="AI858" s="21">
        <f>IFERROR(IF($AG858&lt;&gt;"",_xll.BDP(AH858,"cur_mkt_cap")/1000000,""),"")</f>
        <v>953288.34280899994</v>
      </c>
      <c r="AJ858" s="22">
        <f>IFERROR((COUNTIF($AI$17:$AI858,$AI858)-1)*0.0001+$AI858,"")</f>
        <v>953288.34280899994</v>
      </c>
      <c r="AK858" s="22" t="str">
        <f t="shared" si="102"/>
        <v/>
      </c>
    </row>
    <row r="859" spans="3:37">
      <c r="C859" s="7" t="str">
        <f t="shared" si="98"/>
        <v/>
      </c>
      <c r="AC859" s="19">
        <f t="shared" si="103"/>
        <v>843</v>
      </c>
      <c r="AD859" s="19" t="str">
        <f t="shared" si="99"/>
        <v/>
      </c>
      <c r="AE859" s="19" t="str">
        <f t="shared" si="100"/>
        <v/>
      </c>
      <c r="AG859" s="19" t="s">
        <v>887</v>
      </c>
      <c r="AH859" s="19" t="str">
        <f t="shared" si="101"/>
        <v>5714 JT Equity</v>
      </c>
      <c r="AI859" s="21">
        <f>IFERROR(IF($AG859&lt;&gt;"",_xll.BDP(AH859,"cur_mkt_cap")/1000000,""),"")</f>
        <v>296308.40563599998</v>
      </c>
      <c r="AJ859" s="22">
        <f>IFERROR((COUNTIF($AI$17:$AI859,$AI859)-1)*0.0001+$AI859,"")</f>
        <v>296308.40563599998</v>
      </c>
      <c r="AK859" s="22" t="str">
        <f t="shared" si="102"/>
        <v/>
      </c>
    </row>
    <row r="860" spans="3:37">
      <c r="C860" s="7" t="str">
        <f t="shared" si="98"/>
        <v/>
      </c>
      <c r="AC860" s="19">
        <f t="shared" si="103"/>
        <v>844</v>
      </c>
      <c r="AD860" s="19" t="str">
        <f t="shared" si="99"/>
        <v/>
      </c>
      <c r="AE860" s="19" t="str">
        <f t="shared" si="100"/>
        <v/>
      </c>
      <c r="AG860" s="19" t="s">
        <v>888</v>
      </c>
      <c r="AH860" s="19" t="str">
        <f t="shared" si="101"/>
        <v>5715 JT Equity</v>
      </c>
      <c r="AI860" s="21">
        <f>IFERROR(IF($AG860&lt;&gt;"",_xll.BDP(AH860,"cur_mkt_cap")/1000000,""),"")</f>
        <v>97069.363200000007</v>
      </c>
      <c r="AJ860" s="22">
        <f>IFERROR((COUNTIF($AI$17:$AI860,$AI860)-1)*0.0001+$AI860,"")</f>
        <v>97069.363200000007</v>
      </c>
      <c r="AK860" s="22" t="str">
        <f t="shared" si="102"/>
        <v/>
      </c>
    </row>
    <row r="861" spans="3:37">
      <c r="C861" s="7" t="str">
        <f t="shared" si="98"/>
        <v/>
      </c>
      <c r="AC861" s="19">
        <f t="shared" si="103"/>
        <v>845</v>
      </c>
      <c r="AD861" s="19" t="str">
        <f t="shared" si="99"/>
        <v/>
      </c>
      <c r="AE861" s="19" t="str">
        <f t="shared" si="100"/>
        <v/>
      </c>
      <c r="AG861" s="19" t="s">
        <v>889</v>
      </c>
      <c r="AH861" s="19" t="str">
        <f t="shared" si="101"/>
        <v>5721 JT Equity</v>
      </c>
      <c r="AI861" s="21">
        <f>IFERROR(IF($AG861&lt;&gt;"",_xll.BDP(AH861,"cur_mkt_cap")/1000000,""),"")</f>
        <v>3878.6549839999998</v>
      </c>
      <c r="AJ861" s="22">
        <f>IFERROR((COUNTIF($AI$17:$AI861,$AI861)-1)*0.0001+$AI861,"")</f>
        <v>3878.6549839999998</v>
      </c>
      <c r="AK861" s="22" t="str">
        <f t="shared" si="102"/>
        <v/>
      </c>
    </row>
    <row r="862" spans="3:37">
      <c r="C862" s="7" t="str">
        <f t="shared" si="98"/>
        <v/>
      </c>
      <c r="AC862" s="19">
        <f t="shared" si="103"/>
        <v>846</v>
      </c>
      <c r="AD862" s="19" t="str">
        <f t="shared" si="99"/>
        <v/>
      </c>
      <c r="AE862" s="19" t="str">
        <f t="shared" si="100"/>
        <v/>
      </c>
      <c r="AG862" s="19" t="s">
        <v>890</v>
      </c>
      <c r="AH862" s="19" t="str">
        <f t="shared" si="101"/>
        <v>5726 JT Equity</v>
      </c>
      <c r="AI862" s="21">
        <f>IFERROR(IF($AG862&lt;&gt;"",_xll.BDP(AH862,"cur_mkt_cap")/1000000,""),"")</f>
        <v>73268.799999999988</v>
      </c>
      <c r="AJ862" s="22">
        <f>IFERROR((COUNTIF($AI$17:$AI862,$AI862)-1)*0.0001+$AI862,"")</f>
        <v>73268.799999999988</v>
      </c>
      <c r="AK862" s="22" t="str">
        <f t="shared" si="102"/>
        <v/>
      </c>
    </row>
    <row r="863" spans="3:37">
      <c r="C863" s="7" t="str">
        <f t="shared" si="98"/>
        <v/>
      </c>
      <c r="AC863" s="19">
        <f t="shared" si="103"/>
        <v>847</v>
      </c>
      <c r="AD863" s="19" t="str">
        <f t="shared" si="99"/>
        <v/>
      </c>
      <c r="AE863" s="19" t="str">
        <f t="shared" si="100"/>
        <v/>
      </c>
      <c r="AG863" s="19" t="s">
        <v>891</v>
      </c>
      <c r="AH863" s="19" t="str">
        <f t="shared" si="101"/>
        <v>5727 JT Equity</v>
      </c>
      <c r="AI863" s="21">
        <f>IFERROR(IF($AG863&lt;&gt;"",_xll.BDP(AH863,"cur_mkt_cap")/1000000,""),"")</f>
        <v>70914.55545</v>
      </c>
      <c r="AJ863" s="22">
        <f>IFERROR((COUNTIF($AI$17:$AI863,$AI863)-1)*0.0001+$AI863,"")</f>
        <v>70914.55545</v>
      </c>
      <c r="AK863" s="22" t="str">
        <f t="shared" si="102"/>
        <v/>
      </c>
    </row>
    <row r="864" spans="3:37">
      <c r="C864" s="7" t="str">
        <f t="shared" si="98"/>
        <v/>
      </c>
      <c r="AC864" s="19">
        <f t="shared" si="103"/>
        <v>848</v>
      </c>
      <c r="AD864" s="19" t="str">
        <f t="shared" si="99"/>
        <v/>
      </c>
      <c r="AE864" s="19" t="str">
        <f t="shared" si="100"/>
        <v/>
      </c>
      <c r="AG864" s="19" t="s">
        <v>892</v>
      </c>
      <c r="AH864" s="19" t="str">
        <f t="shared" si="101"/>
        <v>5741 JT Equity</v>
      </c>
      <c r="AI864" s="21">
        <f>IFERROR(IF($AG864&lt;&gt;"",_xll.BDP(AH864,"cur_mkt_cap")/1000000,""),"")</f>
        <v>134908.80921000001</v>
      </c>
      <c r="AJ864" s="22">
        <f>IFERROR((COUNTIF($AI$17:$AI864,$AI864)-1)*0.0001+$AI864,"")</f>
        <v>134908.80921000001</v>
      </c>
      <c r="AK864" s="22" t="str">
        <f t="shared" si="102"/>
        <v/>
      </c>
    </row>
    <row r="865" spans="3:37">
      <c r="C865" s="7" t="str">
        <f t="shared" si="98"/>
        <v/>
      </c>
      <c r="AC865" s="19">
        <f t="shared" si="103"/>
        <v>849</v>
      </c>
      <c r="AD865" s="19" t="str">
        <f t="shared" si="99"/>
        <v/>
      </c>
      <c r="AE865" s="19" t="str">
        <f t="shared" si="100"/>
        <v/>
      </c>
      <c r="AG865" s="19" t="s">
        <v>893</v>
      </c>
      <c r="AH865" s="19" t="str">
        <f t="shared" si="101"/>
        <v>5801 JT Equity</v>
      </c>
      <c r="AI865" s="21">
        <f>IFERROR(IF($AG865&lt;&gt;"",_xll.BDP(AH865,"cur_mkt_cap")/1000000,""),"")</f>
        <v>290441.02886999998</v>
      </c>
      <c r="AJ865" s="22">
        <f>IFERROR((COUNTIF($AI$17:$AI865,$AI865)-1)*0.0001+$AI865,"")</f>
        <v>290441.02886999998</v>
      </c>
      <c r="AK865" s="22" t="str">
        <f t="shared" si="102"/>
        <v/>
      </c>
    </row>
    <row r="866" spans="3:37">
      <c r="C866" s="7" t="str">
        <f t="shared" si="98"/>
        <v/>
      </c>
      <c r="AC866" s="19">
        <f t="shared" si="103"/>
        <v>850</v>
      </c>
      <c r="AD866" s="19">
        <f t="shared" si="99"/>
        <v>31</v>
      </c>
      <c r="AE866" s="19" t="str">
        <f t="shared" si="100"/>
        <v/>
      </c>
      <c r="AG866" s="19" t="s">
        <v>894</v>
      </c>
      <c r="AH866" s="19" t="str">
        <f t="shared" si="101"/>
        <v>5802 JT Equity</v>
      </c>
      <c r="AI866" s="21">
        <f>IFERROR(IF($AG866&lt;&gt;"",_xll.BDP(AH866,"cur_mkt_cap")/1000000,""),"")</f>
        <v>1486653.7191975</v>
      </c>
      <c r="AJ866" s="22">
        <f>IFERROR((COUNTIF($AI$17:$AI866,$AI866)-1)*0.0001+$AI866,"")</f>
        <v>1486653.7191975</v>
      </c>
      <c r="AK866" s="22">
        <f t="shared" si="102"/>
        <v>1486653.7191975</v>
      </c>
    </row>
    <row r="867" spans="3:37">
      <c r="C867" s="7" t="str">
        <f t="shared" si="98"/>
        <v/>
      </c>
      <c r="AC867" s="19">
        <f t="shared" si="103"/>
        <v>851</v>
      </c>
      <c r="AD867" s="19" t="str">
        <f t="shared" si="99"/>
        <v/>
      </c>
      <c r="AE867" s="19" t="str">
        <f t="shared" si="100"/>
        <v/>
      </c>
      <c r="AG867" s="19" t="s">
        <v>895</v>
      </c>
      <c r="AH867" s="19" t="str">
        <f t="shared" si="101"/>
        <v>5803 JT Equity</v>
      </c>
      <c r="AI867" s="21">
        <f>IFERROR(IF($AG867&lt;&gt;"",_xll.BDP(AH867,"cur_mkt_cap")/1000000,""),"")</f>
        <v>252371.49811300001</v>
      </c>
      <c r="AJ867" s="22">
        <f>IFERROR((COUNTIF($AI$17:$AI867,$AI867)-1)*0.0001+$AI867,"")</f>
        <v>252371.49811300001</v>
      </c>
      <c r="AK867" s="22" t="str">
        <f t="shared" si="102"/>
        <v/>
      </c>
    </row>
    <row r="868" spans="3:37">
      <c r="C868" s="7" t="str">
        <f t="shared" si="98"/>
        <v/>
      </c>
      <c r="AC868" s="19">
        <f t="shared" si="103"/>
        <v>852</v>
      </c>
      <c r="AD868" s="19" t="str">
        <f t="shared" si="99"/>
        <v/>
      </c>
      <c r="AE868" s="19" t="str">
        <f t="shared" si="100"/>
        <v/>
      </c>
      <c r="AG868" s="19" t="s">
        <v>896</v>
      </c>
      <c r="AH868" s="19" t="str">
        <f t="shared" si="101"/>
        <v>5805 JT Equity</v>
      </c>
      <c r="AI868" s="21">
        <f>IFERROR(IF($AG868&lt;&gt;"",_xll.BDP(AH868,"cur_mkt_cap")/1000000,""),"")</f>
        <v>28052.443601000003</v>
      </c>
      <c r="AJ868" s="22">
        <f>IFERROR((COUNTIF($AI$17:$AI868,$AI868)-1)*0.0001+$AI868,"")</f>
        <v>28052.443601000003</v>
      </c>
      <c r="AK868" s="22" t="str">
        <f t="shared" si="102"/>
        <v/>
      </c>
    </row>
    <row r="869" spans="3:37">
      <c r="C869" s="7" t="str">
        <f t="shared" si="98"/>
        <v/>
      </c>
      <c r="AC869" s="19">
        <f t="shared" si="103"/>
        <v>853</v>
      </c>
      <c r="AD869" s="19" t="str">
        <f t="shared" si="99"/>
        <v/>
      </c>
      <c r="AE869" s="19" t="str">
        <f t="shared" si="100"/>
        <v/>
      </c>
      <c r="AG869" s="19" t="s">
        <v>897</v>
      </c>
      <c r="AH869" s="19" t="str">
        <f t="shared" si="101"/>
        <v>5807 JT Equity</v>
      </c>
      <c r="AI869" s="21">
        <f>IFERROR(IF($AG869&lt;&gt;"",_xll.BDP(AH869,"cur_mkt_cap")/1000000,""),"")</f>
        <v>10757.885039999999</v>
      </c>
      <c r="AJ869" s="22">
        <f>IFERROR((COUNTIF($AI$17:$AI869,$AI869)-1)*0.0001+$AI869,"")</f>
        <v>10757.885039999999</v>
      </c>
      <c r="AK869" s="22" t="str">
        <f t="shared" si="102"/>
        <v/>
      </c>
    </row>
    <row r="870" spans="3:37">
      <c r="C870" s="7" t="str">
        <f t="shared" si="98"/>
        <v/>
      </c>
      <c r="AC870" s="19">
        <f t="shared" si="103"/>
        <v>854</v>
      </c>
      <c r="AD870" s="19" t="str">
        <f t="shared" si="99"/>
        <v/>
      </c>
      <c r="AE870" s="19" t="str">
        <f t="shared" si="100"/>
        <v/>
      </c>
      <c r="AG870" s="19" t="s">
        <v>898</v>
      </c>
      <c r="AH870" s="19" t="str">
        <f t="shared" si="101"/>
        <v>5809 JT Equity</v>
      </c>
      <c r="AI870" s="21">
        <f>IFERROR(IF($AG870&lt;&gt;"",_xll.BDP(AH870,"cur_mkt_cap")/1000000,""),"")</f>
        <v>32412.254028000003</v>
      </c>
      <c r="AJ870" s="22">
        <f>IFERROR((COUNTIF($AI$17:$AI870,$AI870)-1)*0.0001+$AI870,"")</f>
        <v>32412.254028000003</v>
      </c>
      <c r="AK870" s="22" t="str">
        <f t="shared" si="102"/>
        <v/>
      </c>
    </row>
    <row r="871" spans="3:37">
      <c r="C871" s="7" t="str">
        <f t="shared" si="98"/>
        <v/>
      </c>
      <c r="AC871" s="19">
        <f t="shared" si="103"/>
        <v>855</v>
      </c>
      <c r="AD871" s="19" t="str">
        <f t="shared" si="99"/>
        <v/>
      </c>
      <c r="AE871" s="19" t="str">
        <f t="shared" si="100"/>
        <v/>
      </c>
      <c r="AG871" s="19" t="s">
        <v>899</v>
      </c>
      <c r="AH871" s="19" t="str">
        <f t="shared" si="101"/>
        <v>5815 JT Equity</v>
      </c>
      <c r="AI871" s="21">
        <f>IFERROR(IF($AG871&lt;&gt;"",_xll.BDP(AH871,"cur_mkt_cap")/1000000,""),"")</f>
        <v>9669.7357599999996</v>
      </c>
      <c r="AJ871" s="22">
        <f>IFERROR((COUNTIF($AI$17:$AI871,$AI871)-1)*0.0001+$AI871,"")</f>
        <v>9669.7357599999996</v>
      </c>
      <c r="AK871" s="22" t="str">
        <f t="shared" si="102"/>
        <v/>
      </c>
    </row>
    <row r="872" spans="3:37">
      <c r="C872" s="7" t="str">
        <f t="shared" si="98"/>
        <v/>
      </c>
      <c r="AC872" s="19">
        <f t="shared" si="103"/>
        <v>856</v>
      </c>
      <c r="AD872" s="19" t="str">
        <f t="shared" si="99"/>
        <v/>
      </c>
      <c r="AE872" s="19" t="str">
        <f t="shared" si="100"/>
        <v/>
      </c>
      <c r="AG872" s="19" t="s">
        <v>900</v>
      </c>
      <c r="AH872" s="19" t="str">
        <f t="shared" si="101"/>
        <v>5819 JT Equity</v>
      </c>
      <c r="AI872" s="21">
        <f>IFERROR(IF($AG872&lt;&gt;"",_xll.BDP(AH872,"cur_mkt_cap")/1000000,""),"")</f>
        <v>15904.49978</v>
      </c>
      <c r="AJ872" s="22">
        <f>IFERROR((COUNTIF($AI$17:$AI872,$AI872)-1)*0.0001+$AI872,"")</f>
        <v>15904.49978</v>
      </c>
      <c r="AK872" s="22" t="str">
        <f t="shared" si="102"/>
        <v/>
      </c>
    </row>
    <row r="873" spans="3:37">
      <c r="C873" s="7" t="str">
        <f t="shared" si="98"/>
        <v/>
      </c>
      <c r="AC873" s="19">
        <f t="shared" si="103"/>
        <v>857</v>
      </c>
      <c r="AD873" s="19" t="str">
        <f t="shared" si="99"/>
        <v/>
      </c>
      <c r="AE873" s="19" t="str">
        <f t="shared" si="100"/>
        <v/>
      </c>
      <c r="AG873" s="19" t="s">
        <v>901</v>
      </c>
      <c r="AH873" s="19" t="str">
        <f t="shared" si="101"/>
        <v>5821 JT Equity</v>
      </c>
      <c r="AI873" s="21">
        <f>IFERROR(IF($AG873&lt;&gt;"",_xll.BDP(AH873,"cur_mkt_cap")/1000000,""),"")</f>
        <v>19743.136000000002</v>
      </c>
      <c r="AJ873" s="22">
        <f>IFERROR((COUNTIF($AI$17:$AI873,$AI873)-1)*0.0001+$AI873,"")</f>
        <v>19743.136000000002</v>
      </c>
      <c r="AK873" s="22" t="str">
        <f t="shared" si="102"/>
        <v/>
      </c>
    </row>
    <row r="874" spans="3:37">
      <c r="C874" s="7" t="str">
        <f t="shared" si="98"/>
        <v/>
      </c>
      <c r="AC874" s="19">
        <f t="shared" si="103"/>
        <v>858</v>
      </c>
      <c r="AD874" s="19" t="str">
        <f t="shared" si="99"/>
        <v/>
      </c>
      <c r="AE874" s="19" t="str">
        <f t="shared" si="100"/>
        <v/>
      </c>
      <c r="AG874" s="19" t="s">
        <v>902</v>
      </c>
      <c r="AH874" s="19" t="str">
        <f t="shared" si="101"/>
        <v>5851 JT Equity</v>
      </c>
      <c r="AI874" s="21">
        <f>IFERROR(IF($AG874&lt;&gt;"",_xll.BDP(AH874,"cur_mkt_cap")/1000000,""),"")</f>
        <v>86471.511075000002</v>
      </c>
      <c r="AJ874" s="22">
        <f>IFERROR((COUNTIF($AI$17:$AI874,$AI874)-1)*0.0001+$AI874,"")</f>
        <v>86471.511075000002</v>
      </c>
      <c r="AK874" s="22" t="str">
        <f t="shared" si="102"/>
        <v/>
      </c>
    </row>
    <row r="875" spans="3:37">
      <c r="C875" s="7" t="str">
        <f t="shared" si="98"/>
        <v/>
      </c>
      <c r="AC875" s="19">
        <f t="shared" si="103"/>
        <v>859</v>
      </c>
      <c r="AD875" s="19" t="str">
        <f t="shared" si="99"/>
        <v/>
      </c>
      <c r="AE875" s="19" t="str">
        <f t="shared" si="100"/>
        <v/>
      </c>
      <c r="AG875" s="19" t="s">
        <v>903</v>
      </c>
      <c r="AH875" s="19" t="str">
        <f t="shared" si="101"/>
        <v>5852 JT Equity</v>
      </c>
      <c r="AI875" s="21">
        <f>IFERROR(IF($AG875&lt;&gt;"",_xll.BDP(AH875,"cur_mkt_cap")/1000000,""),"")</f>
        <v>31207.236279999997</v>
      </c>
      <c r="AJ875" s="22">
        <f>IFERROR((COUNTIF($AI$17:$AI875,$AI875)-1)*0.0001+$AI875,"")</f>
        <v>31207.236279999997</v>
      </c>
      <c r="AK875" s="22" t="str">
        <f t="shared" si="102"/>
        <v/>
      </c>
    </row>
    <row r="876" spans="3:37">
      <c r="C876" s="7" t="str">
        <f t="shared" si="98"/>
        <v/>
      </c>
      <c r="AC876" s="19">
        <f t="shared" si="103"/>
        <v>860</v>
      </c>
      <c r="AD876" s="19" t="str">
        <f t="shared" si="99"/>
        <v/>
      </c>
      <c r="AE876" s="19" t="str">
        <f t="shared" si="100"/>
        <v/>
      </c>
      <c r="AG876" s="19" t="s">
        <v>904</v>
      </c>
      <c r="AH876" s="19" t="str">
        <f t="shared" si="101"/>
        <v>5857 JT Equity</v>
      </c>
      <c r="AI876" s="21">
        <f>IFERROR(IF($AG876&lt;&gt;"",_xll.BDP(AH876,"cur_mkt_cap")/1000000,""),"")</f>
        <v>72218.653248000002</v>
      </c>
      <c r="AJ876" s="22">
        <f>IFERROR((COUNTIF($AI$17:$AI876,$AI876)-1)*0.0001+$AI876,"")</f>
        <v>72218.653248000002</v>
      </c>
      <c r="AK876" s="22" t="str">
        <f t="shared" si="102"/>
        <v/>
      </c>
    </row>
    <row r="877" spans="3:37">
      <c r="C877" s="7" t="str">
        <f t="shared" si="98"/>
        <v/>
      </c>
      <c r="AC877" s="19">
        <f t="shared" si="103"/>
        <v>861</v>
      </c>
      <c r="AD877" s="19" t="str">
        <f t="shared" si="99"/>
        <v/>
      </c>
      <c r="AE877" s="19" t="str">
        <f t="shared" si="100"/>
        <v/>
      </c>
      <c r="AG877" s="19" t="s">
        <v>905</v>
      </c>
      <c r="AH877" s="19" t="str">
        <f t="shared" si="101"/>
        <v>5901 JT Equity</v>
      </c>
      <c r="AI877" s="21">
        <f>IFERROR(IF($AG877&lt;&gt;"",_xll.BDP(AH877,"cur_mkt_cap")/1000000,""),"")</f>
        <v>452754.36429300002</v>
      </c>
      <c r="AJ877" s="22">
        <f>IFERROR((COUNTIF($AI$17:$AI877,$AI877)-1)*0.0001+$AI877,"")</f>
        <v>452754.36429300002</v>
      </c>
      <c r="AK877" s="22" t="str">
        <f t="shared" si="102"/>
        <v/>
      </c>
    </row>
    <row r="878" spans="3:37">
      <c r="C878" s="7" t="str">
        <f t="shared" si="98"/>
        <v/>
      </c>
      <c r="AC878" s="19">
        <f t="shared" si="103"/>
        <v>862</v>
      </c>
      <c r="AD878" s="19" t="str">
        <f t="shared" si="99"/>
        <v/>
      </c>
      <c r="AE878" s="19" t="str">
        <f t="shared" si="100"/>
        <v/>
      </c>
      <c r="AG878" s="19" t="s">
        <v>906</v>
      </c>
      <c r="AH878" s="19" t="str">
        <f t="shared" si="101"/>
        <v>5902 JT Equity</v>
      </c>
      <c r="AI878" s="21">
        <f>IFERROR(IF($AG878&lt;&gt;"",_xll.BDP(AH878,"cur_mkt_cap")/1000000,""),"")</f>
        <v>36434.691834999998</v>
      </c>
      <c r="AJ878" s="22">
        <f>IFERROR((COUNTIF($AI$17:$AI878,$AI878)-1)*0.0001+$AI878,"")</f>
        <v>36434.691834999998</v>
      </c>
      <c r="AK878" s="22" t="str">
        <f t="shared" si="102"/>
        <v/>
      </c>
    </row>
    <row r="879" spans="3:37">
      <c r="C879" s="7" t="str">
        <f t="shared" si="98"/>
        <v/>
      </c>
      <c r="AC879" s="19">
        <f t="shared" si="103"/>
        <v>863</v>
      </c>
      <c r="AD879" s="19" t="str">
        <f t="shared" si="99"/>
        <v/>
      </c>
      <c r="AE879" s="19" t="str">
        <f t="shared" si="100"/>
        <v/>
      </c>
      <c r="AG879" s="19" t="s">
        <v>907</v>
      </c>
      <c r="AH879" s="19" t="str">
        <f t="shared" si="101"/>
        <v>5909 JT Equity</v>
      </c>
      <c r="AI879" s="21">
        <f>IFERROR(IF($AG879&lt;&gt;"",_xll.BDP(AH879,"cur_mkt_cap")/1000000,""),"")</f>
        <v>34183.958910000001</v>
      </c>
      <c r="AJ879" s="22">
        <f>IFERROR((COUNTIF($AI$17:$AI879,$AI879)-1)*0.0001+$AI879,"")</f>
        <v>34183.958910000001</v>
      </c>
      <c r="AK879" s="22" t="str">
        <f t="shared" si="102"/>
        <v/>
      </c>
    </row>
    <row r="880" spans="3:37">
      <c r="C880" s="7" t="str">
        <f t="shared" si="98"/>
        <v/>
      </c>
      <c r="AC880" s="19">
        <f t="shared" si="103"/>
        <v>864</v>
      </c>
      <c r="AD880" s="19" t="str">
        <f t="shared" si="99"/>
        <v/>
      </c>
      <c r="AE880" s="19" t="str">
        <f t="shared" si="100"/>
        <v/>
      </c>
      <c r="AG880" s="19" t="s">
        <v>908</v>
      </c>
      <c r="AH880" s="19" t="str">
        <f t="shared" si="101"/>
        <v>5911 JT Equity</v>
      </c>
      <c r="AI880" s="21">
        <f>IFERROR(IF($AG880&lt;&gt;"",_xll.BDP(AH880,"cur_mkt_cap")/1000000,""),"")</f>
        <v>64155.241216000002</v>
      </c>
      <c r="AJ880" s="22">
        <f>IFERROR((COUNTIF($AI$17:$AI880,$AI880)-1)*0.0001+$AI880,"")</f>
        <v>64155.241216000002</v>
      </c>
      <c r="AK880" s="22" t="str">
        <f t="shared" si="102"/>
        <v/>
      </c>
    </row>
    <row r="881" spans="3:37">
      <c r="C881" s="7" t="str">
        <f t="shared" si="98"/>
        <v/>
      </c>
      <c r="AC881" s="19">
        <f t="shared" si="103"/>
        <v>865</v>
      </c>
      <c r="AD881" s="19" t="str">
        <f t="shared" si="99"/>
        <v/>
      </c>
      <c r="AE881" s="19" t="str">
        <f t="shared" si="100"/>
        <v/>
      </c>
      <c r="AG881" s="19" t="s">
        <v>909</v>
      </c>
      <c r="AH881" s="19" t="str">
        <f t="shared" si="101"/>
        <v>5912 JT Equity</v>
      </c>
      <c r="AI881" s="21">
        <f>IFERROR(IF($AG881&lt;&gt;"",_xll.BDP(AH881,"cur_mkt_cap")/1000000,""),"")</f>
        <v>30873.374531999998</v>
      </c>
      <c r="AJ881" s="22">
        <f>IFERROR((COUNTIF($AI$17:$AI881,$AI881)-1)*0.0001+$AI881,"")</f>
        <v>30873.374531999998</v>
      </c>
      <c r="AK881" s="22" t="str">
        <f t="shared" si="102"/>
        <v/>
      </c>
    </row>
    <row r="882" spans="3:37">
      <c r="C882" s="7" t="str">
        <f t="shared" si="98"/>
        <v/>
      </c>
      <c r="AC882" s="19">
        <f t="shared" si="103"/>
        <v>866</v>
      </c>
      <c r="AD882" s="19" t="str">
        <f t="shared" si="99"/>
        <v/>
      </c>
      <c r="AE882" s="19" t="str">
        <f t="shared" si="100"/>
        <v/>
      </c>
      <c r="AG882" s="19" t="s">
        <v>910</v>
      </c>
      <c r="AH882" s="19" t="str">
        <f t="shared" si="101"/>
        <v>5915 JT Equity</v>
      </c>
      <c r="AI882" s="21">
        <f>IFERROR(IF($AG882&lt;&gt;"",_xll.BDP(AH882,"cur_mkt_cap")/1000000,""),"")</f>
        <v>10442.688899999999</v>
      </c>
      <c r="AJ882" s="22">
        <f>IFERROR((COUNTIF($AI$17:$AI882,$AI882)-1)*0.0001+$AI882,"")</f>
        <v>10442.688899999999</v>
      </c>
      <c r="AK882" s="22" t="str">
        <f t="shared" si="102"/>
        <v/>
      </c>
    </row>
    <row r="883" spans="3:37">
      <c r="C883" s="7" t="str">
        <f t="shared" si="98"/>
        <v/>
      </c>
      <c r="AC883" s="19">
        <f t="shared" si="103"/>
        <v>867</v>
      </c>
      <c r="AD883" s="19" t="str">
        <f t="shared" si="99"/>
        <v/>
      </c>
      <c r="AE883" s="19" t="str">
        <f t="shared" si="100"/>
        <v/>
      </c>
      <c r="AG883" s="19" t="s">
        <v>911</v>
      </c>
      <c r="AH883" s="19" t="str">
        <f t="shared" si="101"/>
        <v>5923 JT Equity</v>
      </c>
      <c r="AI883" s="21">
        <f>IFERROR(IF($AG883&lt;&gt;"",_xll.BDP(AH883,"cur_mkt_cap")/1000000,""),"")</f>
        <v>5392.5834650000006</v>
      </c>
      <c r="AJ883" s="22">
        <f>IFERROR((COUNTIF($AI$17:$AI883,$AI883)-1)*0.0001+$AI883,"")</f>
        <v>5392.5834650000006</v>
      </c>
      <c r="AK883" s="22" t="str">
        <f t="shared" si="102"/>
        <v/>
      </c>
    </row>
    <row r="884" spans="3:37">
      <c r="C884" s="7" t="str">
        <f t="shared" si="98"/>
        <v/>
      </c>
      <c r="AC884" s="19">
        <f t="shared" si="103"/>
        <v>868</v>
      </c>
      <c r="AD884" s="19" t="str">
        <f t="shared" si="99"/>
        <v/>
      </c>
      <c r="AE884" s="19" t="str">
        <f t="shared" si="100"/>
        <v/>
      </c>
      <c r="AG884" s="19" t="s">
        <v>912</v>
      </c>
      <c r="AH884" s="19" t="str">
        <f t="shared" si="101"/>
        <v>5929 JT Equity</v>
      </c>
      <c r="AI884" s="21">
        <f>IFERROR(IF($AG884&lt;&gt;"",_xll.BDP(AH884,"cur_mkt_cap")/1000000,""),"")</f>
        <v>258598</v>
      </c>
      <c r="AJ884" s="22">
        <f>IFERROR((COUNTIF($AI$17:$AI884,$AI884)-1)*0.0001+$AI884,"")</f>
        <v>258598</v>
      </c>
      <c r="AK884" s="22" t="str">
        <f t="shared" si="102"/>
        <v/>
      </c>
    </row>
    <row r="885" spans="3:37">
      <c r="C885" s="7" t="str">
        <f t="shared" si="98"/>
        <v/>
      </c>
      <c r="AC885" s="19">
        <f t="shared" si="103"/>
        <v>869</v>
      </c>
      <c r="AD885" s="19" t="str">
        <f t="shared" si="99"/>
        <v/>
      </c>
      <c r="AE885" s="19" t="str">
        <f t="shared" si="100"/>
        <v/>
      </c>
      <c r="AG885" s="19" t="s">
        <v>913</v>
      </c>
      <c r="AH885" s="19" t="str">
        <f t="shared" si="101"/>
        <v>5930 JT Equity</v>
      </c>
      <c r="AI885" s="21">
        <f>IFERROR(IF($AG885&lt;&gt;"",_xll.BDP(AH885,"cur_mkt_cap")/1000000,""),"")</f>
        <v>62666.550716000005</v>
      </c>
      <c r="AJ885" s="22">
        <f>IFERROR((COUNTIF($AI$17:$AI885,$AI885)-1)*0.0001+$AI885,"")</f>
        <v>62666.550716000005</v>
      </c>
      <c r="AK885" s="22" t="str">
        <f t="shared" si="102"/>
        <v/>
      </c>
    </row>
    <row r="886" spans="3:37">
      <c r="C886" s="7" t="str">
        <f t="shared" si="98"/>
        <v/>
      </c>
      <c r="AC886" s="19">
        <f t="shared" si="103"/>
        <v>870</v>
      </c>
      <c r="AD886" s="19" t="str">
        <f t="shared" si="99"/>
        <v/>
      </c>
      <c r="AE886" s="19" t="str">
        <f t="shared" si="100"/>
        <v/>
      </c>
      <c r="AG886" s="19" t="s">
        <v>914</v>
      </c>
      <c r="AH886" s="19" t="str">
        <f t="shared" si="101"/>
        <v>5932 JT Equity</v>
      </c>
      <c r="AI886" s="21">
        <f>IFERROR(IF($AG886&lt;&gt;"",_xll.BDP(AH886,"cur_mkt_cap")/1000000,""),"")</f>
        <v>55630.810926999999</v>
      </c>
      <c r="AJ886" s="22">
        <f>IFERROR((COUNTIF($AI$17:$AI886,$AI886)-1)*0.0001+$AI886,"")</f>
        <v>55630.810926999999</v>
      </c>
      <c r="AK886" s="22" t="str">
        <f t="shared" si="102"/>
        <v/>
      </c>
    </row>
    <row r="887" spans="3:37">
      <c r="C887" s="7" t="str">
        <f t="shared" si="98"/>
        <v/>
      </c>
      <c r="AC887" s="19">
        <f t="shared" si="103"/>
        <v>871</v>
      </c>
      <c r="AD887" s="19" t="str">
        <f t="shared" si="99"/>
        <v/>
      </c>
      <c r="AE887" s="19" t="str">
        <f t="shared" si="100"/>
        <v/>
      </c>
      <c r="AG887" s="19" t="s">
        <v>915</v>
      </c>
      <c r="AH887" s="19" t="str">
        <f t="shared" si="101"/>
        <v>5933 JT Equity</v>
      </c>
      <c r="AI887" s="21">
        <f>IFERROR(IF($AG887&lt;&gt;"",_xll.BDP(AH887,"cur_mkt_cap")/1000000,""),"")</f>
        <v>21901.938365999998</v>
      </c>
      <c r="AJ887" s="22">
        <f>IFERROR((COUNTIF($AI$17:$AI887,$AI887)-1)*0.0001+$AI887,"")</f>
        <v>21901.938365999998</v>
      </c>
      <c r="AK887" s="22" t="str">
        <f t="shared" si="102"/>
        <v/>
      </c>
    </row>
    <row r="888" spans="3:37">
      <c r="C888" s="7" t="str">
        <f t="shared" si="98"/>
        <v/>
      </c>
      <c r="AC888" s="19">
        <f t="shared" si="103"/>
        <v>872</v>
      </c>
      <c r="AD888" s="19" t="str">
        <f t="shared" si="99"/>
        <v/>
      </c>
      <c r="AE888" s="19" t="str">
        <f t="shared" si="100"/>
        <v/>
      </c>
      <c r="AG888" s="19" t="s">
        <v>916</v>
      </c>
      <c r="AH888" s="19" t="str">
        <f t="shared" si="101"/>
        <v>5936 JT Equity</v>
      </c>
      <c r="AI888" s="21">
        <f>IFERROR(IF($AG888&lt;&gt;"",_xll.BDP(AH888,"cur_mkt_cap")/1000000,""),"")</f>
        <v>4177.1784420000004</v>
      </c>
      <c r="AJ888" s="22">
        <f>IFERROR((COUNTIF($AI$17:$AI888,$AI888)-1)*0.0001+$AI888,"")</f>
        <v>4177.1784420000004</v>
      </c>
      <c r="AK888" s="22" t="str">
        <f t="shared" si="102"/>
        <v/>
      </c>
    </row>
    <row r="889" spans="3:37">
      <c r="C889" s="7" t="str">
        <f t="shared" si="98"/>
        <v/>
      </c>
      <c r="AC889" s="19">
        <f t="shared" si="103"/>
        <v>873</v>
      </c>
      <c r="AD889" s="19" t="str">
        <f t="shared" si="99"/>
        <v/>
      </c>
      <c r="AE889" s="19" t="str">
        <f t="shared" si="100"/>
        <v/>
      </c>
      <c r="AG889" s="19" t="s">
        <v>917</v>
      </c>
      <c r="AH889" s="19" t="str">
        <f t="shared" si="101"/>
        <v>5938 JT Equity</v>
      </c>
      <c r="AI889" s="21">
        <f>IFERROR(IF($AG889&lt;&gt;"",_xll.BDP(AH889,"cur_mkt_cap")/1000000,""),"")</f>
        <v>853698.953385</v>
      </c>
      <c r="AJ889" s="22">
        <f>IFERROR((COUNTIF($AI$17:$AI889,$AI889)-1)*0.0001+$AI889,"")</f>
        <v>853698.953385</v>
      </c>
      <c r="AK889" s="22" t="str">
        <f t="shared" si="102"/>
        <v/>
      </c>
    </row>
    <row r="890" spans="3:37">
      <c r="C890" s="7" t="str">
        <f t="shared" si="98"/>
        <v/>
      </c>
      <c r="AC890" s="19">
        <f t="shared" si="103"/>
        <v>874</v>
      </c>
      <c r="AD890" s="19" t="str">
        <f t="shared" si="99"/>
        <v/>
      </c>
      <c r="AE890" s="19" t="str">
        <f t="shared" si="100"/>
        <v/>
      </c>
      <c r="AG890" s="19" t="s">
        <v>918</v>
      </c>
      <c r="AH890" s="19" t="str">
        <f t="shared" si="101"/>
        <v>5942 JT Equity</v>
      </c>
      <c r="AI890" s="21">
        <f>IFERROR(IF($AG890&lt;&gt;"",_xll.BDP(AH890,"cur_mkt_cap")/1000000,""),"")</f>
        <v>12435.805371</v>
      </c>
      <c r="AJ890" s="22">
        <f>IFERROR((COUNTIF($AI$17:$AI890,$AI890)-1)*0.0001+$AI890,"")</f>
        <v>12435.805371</v>
      </c>
      <c r="AK890" s="22" t="str">
        <f t="shared" si="102"/>
        <v/>
      </c>
    </row>
    <row r="891" spans="3:37">
      <c r="C891" s="7" t="str">
        <f t="shared" si="98"/>
        <v/>
      </c>
      <c r="AC891" s="19">
        <f t="shared" si="103"/>
        <v>875</v>
      </c>
      <c r="AD891" s="19" t="str">
        <f t="shared" si="99"/>
        <v/>
      </c>
      <c r="AE891" s="19" t="str">
        <f t="shared" si="100"/>
        <v/>
      </c>
      <c r="AG891" s="19" t="s">
        <v>919</v>
      </c>
      <c r="AH891" s="19" t="str">
        <f t="shared" si="101"/>
        <v>5943 JT Equity</v>
      </c>
      <c r="AI891" s="21">
        <f>IFERROR(IF($AG891&lt;&gt;"",_xll.BDP(AH891,"cur_mkt_cap")/1000000,""),"")</f>
        <v>110180.10501900001</v>
      </c>
      <c r="AJ891" s="22">
        <f>IFERROR((COUNTIF($AI$17:$AI891,$AI891)-1)*0.0001+$AI891,"")</f>
        <v>110180.10501900001</v>
      </c>
      <c r="AK891" s="22" t="str">
        <f t="shared" si="102"/>
        <v/>
      </c>
    </row>
    <row r="892" spans="3:37">
      <c r="C892" s="7" t="str">
        <f t="shared" si="98"/>
        <v/>
      </c>
      <c r="AC892" s="19">
        <f t="shared" si="103"/>
        <v>876</v>
      </c>
      <c r="AD892" s="19" t="str">
        <f t="shared" si="99"/>
        <v/>
      </c>
      <c r="AE892" s="19" t="str">
        <f t="shared" si="100"/>
        <v/>
      </c>
      <c r="AG892" s="19" t="s">
        <v>920</v>
      </c>
      <c r="AH892" s="19" t="str">
        <f t="shared" si="101"/>
        <v>5946 JT Equity</v>
      </c>
      <c r="AI892" s="21">
        <f>IFERROR(IF($AG892&lt;&gt;"",_xll.BDP(AH892,"cur_mkt_cap")/1000000,""),"")</f>
        <v>97399.213499999998</v>
      </c>
      <c r="AJ892" s="22">
        <f>IFERROR((COUNTIF($AI$17:$AI892,$AI892)-1)*0.0001+$AI892,"")</f>
        <v>97399.213499999998</v>
      </c>
      <c r="AK892" s="22" t="str">
        <f t="shared" si="102"/>
        <v/>
      </c>
    </row>
    <row r="893" spans="3:37">
      <c r="C893" s="7" t="str">
        <f t="shared" si="98"/>
        <v/>
      </c>
      <c r="AC893" s="19">
        <f t="shared" si="103"/>
        <v>877</v>
      </c>
      <c r="AD893" s="19" t="str">
        <f t="shared" si="99"/>
        <v/>
      </c>
      <c r="AE893" s="19" t="str">
        <f t="shared" si="100"/>
        <v/>
      </c>
      <c r="AG893" s="19" t="s">
        <v>921</v>
      </c>
      <c r="AH893" s="19" t="str">
        <f t="shared" si="101"/>
        <v>5947 JT Equity</v>
      </c>
      <c r="AI893" s="21">
        <f>IFERROR(IF($AG893&lt;&gt;"",_xll.BDP(AH893,"cur_mkt_cap")/1000000,""),"")</f>
        <v>456371.88662</v>
      </c>
      <c r="AJ893" s="22">
        <f>IFERROR((COUNTIF($AI$17:$AI893,$AI893)-1)*0.0001+$AI893,"")</f>
        <v>456371.88662</v>
      </c>
      <c r="AK893" s="22" t="str">
        <f t="shared" si="102"/>
        <v/>
      </c>
    </row>
    <row r="894" spans="3:37">
      <c r="C894" s="7" t="str">
        <f t="shared" si="98"/>
        <v/>
      </c>
      <c r="AC894" s="19">
        <f t="shared" si="103"/>
        <v>878</v>
      </c>
      <c r="AD894" s="19" t="str">
        <f t="shared" si="99"/>
        <v/>
      </c>
      <c r="AE894" s="19" t="str">
        <f t="shared" si="100"/>
        <v/>
      </c>
      <c r="AG894" s="19" t="s">
        <v>922</v>
      </c>
      <c r="AH894" s="19" t="str">
        <f t="shared" si="101"/>
        <v>5949 JT Equity</v>
      </c>
      <c r="AI894" s="21">
        <f>IFERROR(IF($AG894&lt;&gt;"",_xll.BDP(AH894,"cur_mkt_cap")/1000000,""),"")</f>
        <v>113606.269994</v>
      </c>
      <c r="AJ894" s="22">
        <f>IFERROR((COUNTIF($AI$17:$AI894,$AI894)-1)*0.0001+$AI894,"")</f>
        <v>113606.269994</v>
      </c>
      <c r="AK894" s="22" t="str">
        <f t="shared" si="102"/>
        <v/>
      </c>
    </row>
    <row r="895" spans="3:37">
      <c r="C895" s="7" t="str">
        <f t="shared" si="98"/>
        <v/>
      </c>
      <c r="AC895" s="19">
        <f t="shared" si="103"/>
        <v>879</v>
      </c>
      <c r="AD895" s="19" t="str">
        <f t="shared" si="99"/>
        <v/>
      </c>
      <c r="AE895" s="19" t="str">
        <f t="shared" si="100"/>
        <v/>
      </c>
      <c r="AG895" s="19" t="s">
        <v>923</v>
      </c>
      <c r="AH895" s="19" t="str">
        <f t="shared" si="101"/>
        <v>5951 JT Equity</v>
      </c>
      <c r="AI895" s="21">
        <f>IFERROR(IF($AG895&lt;&gt;"",_xll.BDP(AH895,"cur_mkt_cap")/1000000,""),"")</f>
        <v>13931.827096999999</v>
      </c>
      <c r="AJ895" s="22">
        <f>IFERROR((COUNTIF($AI$17:$AI895,$AI895)-1)*0.0001+$AI895,"")</f>
        <v>13931.827096999999</v>
      </c>
      <c r="AK895" s="22" t="str">
        <f t="shared" si="102"/>
        <v/>
      </c>
    </row>
    <row r="896" spans="3:37">
      <c r="C896" s="7" t="str">
        <f t="shared" si="98"/>
        <v/>
      </c>
      <c r="AC896" s="19">
        <f t="shared" si="103"/>
        <v>880</v>
      </c>
      <c r="AD896" s="19" t="str">
        <f t="shared" si="99"/>
        <v/>
      </c>
      <c r="AE896" s="19" t="str">
        <f t="shared" si="100"/>
        <v/>
      </c>
      <c r="AG896" s="19" t="s">
        <v>924</v>
      </c>
      <c r="AH896" s="19" t="str">
        <f t="shared" si="101"/>
        <v>5957 JT Equity</v>
      </c>
      <c r="AI896" s="21">
        <f>IFERROR(IF($AG896&lt;&gt;"",_xll.BDP(AH896,"cur_mkt_cap")/1000000,""),"")</f>
        <v>17033.617242</v>
      </c>
      <c r="AJ896" s="22">
        <f>IFERROR((COUNTIF($AI$17:$AI896,$AI896)-1)*0.0001+$AI896,"")</f>
        <v>17033.617242</v>
      </c>
      <c r="AK896" s="22" t="str">
        <f t="shared" si="102"/>
        <v/>
      </c>
    </row>
    <row r="897" spans="3:37">
      <c r="C897" s="7" t="str">
        <f t="shared" si="98"/>
        <v/>
      </c>
      <c r="AC897" s="19">
        <f t="shared" si="103"/>
        <v>881</v>
      </c>
      <c r="AD897" s="19" t="str">
        <f t="shared" si="99"/>
        <v/>
      </c>
      <c r="AE897" s="19" t="str">
        <f t="shared" si="100"/>
        <v/>
      </c>
      <c r="AG897" s="19" t="s">
        <v>925</v>
      </c>
      <c r="AH897" s="19" t="str">
        <f t="shared" si="101"/>
        <v>5958 JT Equity</v>
      </c>
      <c r="AI897" s="21">
        <f>IFERROR(IF($AG897&lt;&gt;"",_xll.BDP(AH897,"cur_mkt_cap")/1000000,""),"")</f>
        <v>6969.6</v>
      </c>
      <c r="AJ897" s="22">
        <f>IFERROR((COUNTIF($AI$17:$AI897,$AI897)-1)*0.0001+$AI897,"")</f>
        <v>6969.6</v>
      </c>
      <c r="AK897" s="22" t="str">
        <f t="shared" si="102"/>
        <v/>
      </c>
    </row>
    <row r="898" spans="3:37">
      <c r="C898" s="7" t="str">
        <f t="shared" si="98"/>
        <v/>
      </c>
      <c r="AC898" s="19">
        <f t="shared" si="103"/>
        <v>882</v>
      </c>
      <c r="AD898" s="19" t="str">
        <f t="shared" si="99"/>
        <v/>
      </c>
      <c r="AE898" s="19" t="str">
        <f t="shared" si="100"/>
        <v/>
      </c>
      <c r="AG898" s="19" t="s">
        <v>926</v>
      </c>
      <c r="AH898" s="19" t="str">
        <f t="shared" si="101"/>
        <v>5959 JT Equity</v>
      </c>
      <c r="AI898" s="21">
        <f>IFERROR(IF($AG898&lt;&gt;"",_xll.BDP(AH898,"cur_mkt_cap")/1000000,""),"")</f>
        <v>53198.935047999999</v>
      </c>
      <c r="AJ898" s="22">
        <f>IFERROR((COUNTIF($AI$17:$AI898,$AI898)-1)*0.0001+$AI898,"")</f>
        <v>53198.935047999999</v>
      </c>
      <c r="AK898" s="22" t="str">
        <f t="shared" si="102"/>
        <v/>
      </c>
    </row>
    <row r="899" spans="3:37">
      <c r="C899" s="7" t="str">
        <f t="shared" si="98"/>
        <v/>
      </c>
      <c r="AC899" s="19">
        <f t="shared" si="103"/>
        <v>883</v>
      </c>
      <c r="AD899" s="19" t="str">
        <f t="shared" si="99"/>
        <v/>
      </c>
      <c r="AE899" s="19" t="str">
        <f t="shared" si="100"/>
        <v/>
      </c>
      <c r="AG899" s="19" t="s">
        <v>927</v>
      </c>
      <c r="AH899" s="19" t="str">
        <f t="shared" si="101"/>
        <v>5970 JT Equity</v>
      </c>
      <c r="AI899" s="21">
        <f>IFERROR(IF($AG899&lt;&gt;"",_xll.BDP(AH899,"cur_mkt_cap")/1000000,""),"")</f>
        <v>95155.109160000007</v>
      </c>
      <c r="AJ899" s="22">
        <f>IFERROR((COUNTIF($AI$17:$AI899,$AI899)-1)*0.0001+$AI899,"")</f>
        <v>95155.109160000007</v>
      </c>
      <c r="AK899" s="22" t="str">
        <f t="shared" si="102"/>
        <v/>
      </c>
    </row>
    <row r="900" spans="3:37">
      <c r="C900" s="7" t="str">
        <f t="shared" si="98"/>
        <v/>
      </c>
      <c r="AC900" s="19">
        <f t="shared" si="103"/>
        <v>884</v>
      </c>
      <c r="AD900" s="19" t="str">
        <f t="shared" si="99"/>
        <v/>
      </c>
      <c r="AE900" s="19" t="str">
        <f t="shared" si="100"/>
        <v/>
      </c>
      <c r="AG900" s="19" t="s">
        <v>928</v>
      </c>
      <c r="AH900" s="19" t="str">
        <f t="shared" si="101"/>
        <v>5974 JT Equity</v>
      </c>
      <c r="AI900" s="21">
        <f>IFERROR(IF($AG900&lt;&gt;"",_xll.BDP(AH900,"cur_mkt_cap")/1000000,""),"")</f>
        <v>2376.9</v>
      </c>
      <c r="AJ900" s="22">
        <f>IFERROR((COUNTIF($AI$17:$AI900,$AI900)-1)*0.0001+$AI900,"")</f>
        <v>2376.9</v>
      </c>
      <c r="AK900" s="22" t="str">
        <f t="shared" si="102"/>
        <v/>
      </c>
    </row>
    <row r="901" spans="3:37">
      <c r="C901" s="7" t="str">
        <f t="shared" si="98"/>
        <v/>
      </c>
      <c r="AC901" s="19">
        <f t="shared" si="103"/>
        <v>885</v>
      </c>
      <c r="AD901" s="19" t="str">
        <f t="shared" si="99"/>
        <v/>
      </c>
      <c r="AE901" s="19" t="str">
        <f t="shared" si="100"/>
        <v/>
      </c>
      <c r="AG901" s="19" t="s">
        <v>929</v>
      </c>
      <c r="AH901" s="19" t="str">
        <f t="shared" si="101"/>
        <v>5975 JT Equity</v>
      </c>
      <c r="AI901" s="21">
        <f>IFERROR(IF($AG901&lt;&gt;"",_xll.BDP(AH901,"cur_mkt_cap")/1000000,""),"")</f>
        <v>159850.57721600001</v>
      </c>
      <c r="AJ901" s="22">
        <f>IFERROR((COUNTIF($AI$17:$AI901,$AI901)-1)*0.0001+$AI901,"")</f>
        <v>159850.57721600001</v>
      </c>
      <c r="AK901" s="22" t="str">
        <f t="shared" si="102"/>
        <v/>
      </c>
    </row>
    <row r="902" spans="3:37">
      <c r="C902" s="7" t="str">
        <f t="shared" si="98"/>
        <v/>
      </c>
      <c r="AC902" s="19">
        <f t="shared" si="103"/>
        <v>886</v>
      </c>
      <c r="AD902" s="19" t="str">
        <f t="shared" si="99"/>
        <v/>
      </c>
      <c r="AE902" s="19" t="str">
        <f t="shared" si="100"/>
        <v/>
      </c>
      <c r="AG902" s="19" t="s">
        <v>930</v>
      </c>
      <c r="AH902" s="19" t="str">
        <f t="shared" si="101"/>
        <v>5976 JT Equity</v>
      </c>
      <c r="AI902" s="21">
        <f>IFERROR(IF($AG902&lt;&gt;"",_xll.BDP(AH902,"cur_mkt_cap")/1000000,""),"")</f>
        <v>41628.668829999995</v>
      </c>
      <c r="AJ902" s="22">
        <f>IFERROR((COUNTIF($AI$17:$AI902,$AI902)-1)*0.0001+$AI902,"")</f>
        <v>41628.668829999995</v>
      </c>
      <c r="AK902" s="22" t="str">
        <f t="shared" si="102"/>
        <v/>
      </c>
    </row>
    <row r="903" spans="3:37">
      <c r="C903" s="7" t="str">
        <f t="shared" si="98"/>
        <v/>
      </c>
      <c r="AC903" s="19">
        <f t="shared" si="103"/>
        <v>887</v>
      </c>
      <c r="AD903" s="19" t="str">
        <f t="shared" si="99"/>
        <v/>
      </c>
      <c r="AE903" s="19" t="str">
        <f t="shared" si="100"/>
        <v/>
      </c>
      <c r="AG903" s="19" t="s">
        <v>931</v>
      </c>
      <c r="AH903" s="19" t="str">
        <f t="shared" si="101"/>
        <v>5981 JT Equity</v>
      </c>
      <c r="AI903" s="21">
        <f>IFERROR(IF($AG903&lt;&gt;"",_xll.BDP(AH903,"cur_mkt_cap")/1000000,""),"")</f>
        <v>29705.809892000001</v>
      </c>
      <c r="AJ903" s="22">
        <f>IFERROR((COUNTIF($AI$17:$AI903,$AI903)-1)*0.0001+$AI903,"")</f>
        <v>29705.809892000001</v>
      </c>
      <c r="AK903" s="22" t="str">
        <f t="shared" si="102"/>
        <v/>
      </c>
    </row>
    <row r="904" spans="3:37">
      <c r="C904" s="7" t="str">
        <f t="shared" si="98"/>
        <v/>
      </c>
      <c r="AC904" s="19">
        <f t="shared" si="103"/>
        <v>888</v>
      </c>
      <c r="AD904" s="19" t="str">
        <f t="shared" si="99"/>
        <v/>
      </c>
      <c r="AE904" s="19" t="str">
        <f t="shared" si="100"/>
        <v/>
      </c>
      <c r="AG904" s="19" t="s">
        <v>932</v>
      </c>
      <c r="AH904" s="19" t="str">
        <f t="shared" si="101"/>
        <v>5985 JT Equity</v>
      </c>
      <c r="AI904" s="21">
        <f>IFERROR(IF($AG904&lt;&gt;"",_xll.BDP(AH904,"cur_mkt_cap")/1000000,""),"")</f>
        <v>18765.915573000002</v>
      </c>
      <c r="AJ904" s="22">
        <f>IFERROR((COUNTIF($AI$17:$AI904,$AI904)-1)*0.0001+$AI904,"")</f>
        <v>18765.915573000002</v>
      </c>
      <c r="AK904" s="22" t="str">
        <f t="shared" si="102"/>
        <v/>
      </c>
    </row>
    <row r="905" spans="3:37">
      <c r="C905" s="7" t="str">
        <f t="shared" si="98"/>
        <v/>
      </c>
      <c r="AC905" s="19">
        <f t="shared" si="103"/>
        <v>889</v>
      </c>
      <c r="AD905" s="19" t="str">
        <f t="shared" si="99"/>
        <v/>
      </c>
      <c r="AE905" s="19" t="str">
        <f t="shared" si="100"/>
        <v/>
      </c>
      <c r="AG905" s="19" t="s">
        <v>933</v>
      </c>
      <c r="AH905" s="19" t="str">
        <f t="shared" si="101"/>
        <v>5986 JT Equity</v>
      </c>
      <c r="AI905" s="21">
        <f>IFERROR(IF($AG905&lt;&gt;"",_xll.BDP(AH905,"cur_mkt_cap")/1000000,""),"")</f>
        <v>6699.7447110000003</v>
      </c>
      <c r="AJ905" s="22">
        <f>IFERROR((COUNTIF($AI$17:$AI905,$AI905)-1)*0.0001+$AI905,"")</f>
        <v>6699.7447110000003</v>
      </c>
      <c r="AK905" s="22" t="str">
        <f t="shared" si="102"/>
        <v/>
      </c>
    </row>
    <row r="906" spans="3:37">
      <c r="C906" s="7" t="str">
        <f t="shared" si="98"/>
        <v/>
      </c>
      <c r="AC906" s="19">
        <f t="shared" si="103"/>
        <v>890</v>
      </c>
      <c r="AD906" s="19" t="str">
        <f t="shared" si="99"/>
        <v/>
      </c>
      <c r="AE906" s="19" t="str">
        <f t="shared" si="100"/>
        <v/>
      </c>
      <c r="AG906" s="19" t="s">
        <v>934</v>
      </c>
      <c r="AH906" s="19" t="str">
        <f t="shared" si="101"/>
        <v>5988 JT Equity</v>
      </c>
      <c r="AI906" s="21">
        <f>IFERROR(IF($AG906&lt;&gt;"",_xll.BDP(AH906,"cur_mkt_cap")/1000000,""),"")</f>
        <v>103107.436</v>
      </c>
      <c r="AJ906" s="22">
        <f>IFERROR((COUNTIF($AI$17:$AI906,$AI906)-1)*0.0001+$AI906,"")</f>
        <v>103107.436</v>
      </c>
      <c r="AK906" s="22" t="str">
        <f t="shared" si="102"/>
        <v/>
      </c>
    </row>
    <row r="907" spans="3:37">
      <c r="C907" s="7" t="str">
        <f t="shared" si="98"/>
        <v/>
      </c>
      <c r="AC907" s="19">
        <f t="shared" si="103"/>
        <v>891</v>
      </c>
      <c r="AD907" s="19" t="str">
        <f t="shared" si="99"/>
        <v/>
      </c>
      <c r="AE907" s="19" t="str">
        <f t="shared" si="100"/>
        <v/>
      </c>
      <c r="AG907" s="19" t="s">
        <v>935</v>
      </c>
      <c r="AH907" s="19" t="str">
        <f t="shared" si="101"/>
        <v>5991 JT Equity</v>
      </c>
      <c r="AI907" s="21">
        <f>IFERROR(IF($AG907&lt;&gt;"",_xll.BDP(AH907,"cur_mkt_cap")/1000000,""),"")</f>
        <v>316309.72262399999</v>
      </c>
      <c r="AJ907" s="22">
        <f>IFERROR((COUNTIF($AI$17:$AI907,$AI907)-1)*0.0001+$AI907,"")</f>
        <v>316309.72262399999</v>
      </c>
      <c r="AK907" s="22" t="str">
        <f t="shared" si="102"/>
        <v/>
      </c>
    </row>
    <row r="908" spans="3:37">
      <c r="C908" s="7" t="str">
        <f t="shared" si="98"/>
        <v/>
      </c>
      <c r="AC908" s="19">
        <f t="shared" si="103"/>
        <v>892</v>
      </c>
      <c r="AD908" s="19" t="str">
        <f t="shared" si="99"/>
        <v/>
      </c>
      <c r="AE908" s="19" t="str">
        <f t="shared" si="100"/>
        <v/>
      </c>
      <c r="AG908" s="19" t="s">
        <v>936</v>
      </c>
      <c r="AH908" s="19" t="str">
        <f t="shared" si="101"/>
        <v>5992 JT Equity</v>
      </c>
      <c r="AI908" s="21">
        <f>IFERROR(IF($AG908&lt;&gt;"",_xll.BDP(AH908,"cur_mkt_cap")/1000000,""),"")</f>
        <v>21838.749948000001</v>
      </c>
      <c r="AJ908" s="22">
        <f>IFERROR((COUNTIF($AI$17:$AI908,$AI908)-1)*0.0001+$AI908,"")</f>
        <v>21838.749948000001</v>
      </c>
      <c r="AK908" s="22" t="str">
        <f t="shared" si="102"/>
        <v/>
      </c>
    </row>
    <row r="909" spans="3:37">
      <c r="C909" s="7" t="str">
        <f t="shared" si="98"/>
        <v/>
      </c>
      <c r="AC909" s="19">
        <f t="shared" si="103"/>
        <v>893</v>
      </c>
      <c r="AD909" s="19" t="str">
        <f t="shared" si="99"/>
        <v/>
      </c>
      <c r="AE909" s="19" t="str">
        <f t="shared" si="100"/>
        <v/>
      </c>
      <c r="AG909" s="19" t="s">
        <v>937</v>
      </c>
      <c r="AH909" s="19" t="str">
        <f t="shared" si="101"/>
        <v>5998 JT Equity</v>
      </c>
      <c r="AI909" s="21">
        <f>IFERROR(IF($AG909&lt;&gt;"",_xll.BDP(AH909,"cur_mkt_cap")/1000000,""),"")</f>
        <v>7895.5563699999993</v>
      </c>
      <c r="AJ909" s="22">
        <f>IFERROR((COUNTIF($AI$17:$AI909,$AI909)-1)*0.0001+$AI909,"")</f>
        <v>7895.5563699999993</v>
      </c>
      <c r="AK909" s="22" t="str">
        <f t="shared" si="102"/>
        <v/>
      </c>
    </row>
    <row r="910" spans="3:37">
      <c r="C910" s="7" t="str">
        <f t="shared" si="98"/>
        <v/>
      </c>
      <c r="AC910" s="19">
        <f t="shared" si="103"/>
        <v>894</v>
      </c>
      <c r="AD910" s="19" t="str">
        <f t="shared" si="99"/>
        <v/>
      </c>
      <c r="AE910" s="19" t="str">
        <f t="shared" si="100"/>
        <v/>
      </c>
      <c r="AG910" s="19" t="s">
        <v>938</v>
      </c>
      <c r="AH910" s="19" t="str">
        <f t="shared" si="101"/>
        <v>6005 JT Equity</v>
      </c>
      <c r="AI910" s="21">
        <f>IFERROR(IF($AG910&lt;&gt;"",_xll.BDP(AH910,"cur_mkt_cap")/1000000,""),"")</f>
        <v>217380.07931999999</v>
      </c>
      <c r="AJ910" s="22">
        <f>IFERROR((COUNTIF($AI$17:$AI910,$AI910)-1)*0.0001+$AI910,"")</f>
        <v>217380.07931999999</v>
      </c>
      <c r="AK910" s="22" t="str">
        <f t="shared" si="102"/>
        <v/>
      </c>
    </row>
    <row r="911" spans="3:37">
      <c r="C911" s="7" t="str">
        <f t="shared" si="98"/>
        <v/>
      </c>
      <c r="AC911" s="19">
        <f t="shared" si="103"/>
        <v>895</v>
      </c>
      <c r="AD911" s="19" t="str">
        <f t="shared" si="99"/>
        <v/>
      </c>
      <c r="AE911" s="19" t="str">
        <f t="shared" si="100"/>
        <v/>
      </c>
      <c r="AG911" s="19" t="s">
        <v>939</v>
      </c>
      <c r="AH911" s="19" t="str">
        <f t="shared" si="101"/>
        <v>6013 JT Equity</v>
      </c>
      <c r="AI911" s="21">
        <f>IFERROR(IF($AG911&lt;&gt;"",_xll.BDP(AH911,"cur_mkt_cap")/1000000,""),"")</f>
        <v>83415</v>
      </c>
      <c r="AJ911" s="22">
        <f>IFERROR((COUNTIF($AI$17:$AI911,$AI911)-1)*0.0001+$AI911,"")</f>
        <v>83415</v>
      </c>
      <c r="AK911" s="22" t="str">
        <f t="shared" si="102"/>
        <v/>
      </c>
    </row>
    <row r="912" spans="3:37">
      <c r="C912" s="7" t="str">
        <f t="shared" si="98"/>
        <v/>
      </c>
      <c r="AC912" s="19">
        <f t="shared" si="103"/>
        <v>896</v>
      </c>
      <c r="AD912" s="19" t="str">
        <f t="shared" si="99"/>
        <v/>
      </c>
      <c r="AE912" s="19" t="str">
        <f t="shared" si="100"/>
        <v/>
      </c>
      <c r="AG912" s="19" t="s">
        <v>940</v>
      </c>
      <c r="AH912" s="19" t="str">
        <f t="shared" si="101"/>
        <v>6028 JT Equity</v>
      </c>
      <c r="AI912" s="21">
        <f>IFERROR(IF($AG912&lt;&gt;"",_xll.BDP(AH912,"cur_mkt_cap")/1000000,""),"")</f>
        <v>133263.53</v>
      </c>
      <c r="AJ912" s="22">
        <f>IFERROR((COUNTIF($AI$17:$AI912,$AI912)-1)*0.0001+$AI912,"")</f>
        <v>133263.53</v>
      </c>
      <c r="AK912" s="22" t="str">
        <f t="shared" si="102"/>
        <v/>
      </c>
    </row>
    <row r="913" spans="3:37">
      <c r="C913" s="7" t="str">
        <f t="shared" ref="C913:C976" si="104">IFERROR(IF(AC913&lt;&gt;"",INDEX(AH:AH,MATCH(AC913,AD:AD,0)),""),"")</f>
        <v/>
      </c>
      <c r="AC913" s="19">
        <f t="shared" si="103"/>
        <v>897</v>
      </c>
      <c r="AD913" s="19" t="str">
        <f t="shared" ref="AD913:AD976" si="105">IFERROR(RANK(AK913,AK:AK,0),"")</f>
        <v/>
      </c>
      <c r="AE913" s="19" t="str">
        <f t="shared" ref="AE913:AE976" si="106">IF(C913&lt;&gt;"",1+AE912,"")</f>
        <v/>
      </c>
      <c r="AG913" s="19" t="s">
        <v>941</v>
      </c>
      <c r="AH913" s="19" t="str">
        <f t="shared" ref="AH913:AH976" si="107">IF($AG913&lt;&gt;"",$AG913&amp;" "&amp;"Equity","")</f>
        <v>6029 JT Equity</v>
      </c>
      <c r="AI913" s="21">
        <f>IFERROR(IF($AG913&lt;&gt;"",_xll.BDP(AH913,"cur_mkt_cap")/1000000,""),"")</f>
        <v>6416.0272000000004</v>
      </c>
      <c r="AJ913" s="22">
        <f>IFERROR((COUNTIF($AI$17:$AI913,$AI913)-1)*0.0001+$AI913,"")</f>
        <v>6416.0272000000004</v>
      </c>
      <c r="AK913" s="22" t="str">
        <f t="shared" ref="AK913:AK976" si="108">IF(AJ913&gt;$F$1,AJ913,"")</f>
        <v/>
      </c>
    </row>
    <row r="914" spans="3:37">
      <c r="C914" s="7" t="str">
        <f t="shared" si="104"/>
        <v/>
      </c>
      <c r="AC914" s="19">
        <f t="shared" ref="AC914:AC977" si="109">IF(AH914&lt;&gt;"",1+AC913,"")</f>
        <v>898</v>
      </c>
      <c r="AD914" s="19" t="str">
        <f t="shared" si="105"/>
        <v/>
      </c>
      <c r="AE914" s="19" t="str">
        <f t="shared" si="106"/>
        <v/>
      </c>
      <c r="AG914" s="19" t="s">
        <v>942</v>
      </c>
      <c r="AH914" s="19" t="str">
        <f t="shared" si="107"/>
        <v>6032 JT Equity</v>
      </c>
      <c r="AI914" s="21">
        <f>IFERROR(IF($AG914&lt;&gt;"",_xll.BDP(AH914,"cur_mkt_cap")/1000000,""),"")</f>
        <v>11472.328</v>
      </c>
      <c r="AJ914" s="22">
        <f>IFERROR((COUNTIF($AI$17:$AI914,$AI914)-1)*0.0001+$AI914,"")</f>
        <v>11472.328</v>
      </c>
      <c r="AK914" s="22" t="str">
        <f t="shared" si="108"/>
        <v/>
      </c>
    </row>
    <row r="915" spans="3:37">
      <c r="C915" s="7" t="str">
        <f t="shared" si="104"/>
        <v/>
      </c>
      <c r="AC915" s="19">
        <f t="shared" si="109"/>
        <v>899</v>
      </c>
      <c r="AD915" s="19" t="str">
        <f t="shared" si="105"/>
        <v/>
      </c>
      <c r="AE915" s="19" t="str">
        <f t="shared" si="106"/>
        <v/>
      </c>
      <c r="AG915" s="19" t="s">
        <v>943</v>
      </c>
      <c r="AH915" s="19" t="str">
        <f t="shared" si="107"/>
        <v>6036 JT Equity</v>
      </c>
      <c r="AI915" s="21">
        <f>IFERROR(IF($AG915&lt;&gt;"",_xll.BDP(AH915,"cur_mkt_cap")/1000000,""),"")</f>
        <v>15030.39717</v>
      </c>
      <c r="AJ915" s="22">
        <f>IFERROR((COUNTIF($AI$17:$AI915,$AI915)-1)*0.0001+$AI915,"")</f>
        <v>15030.39717</v>
      </c>
      <c r="AK915" s="22" t="str">
        <f t="shared" si="108"/>
        <v/>
      </c>
    </row>
    <row r="916" spans="3:37">
      <c r="C916" s="7" t="str">
        <f t="shared" si="104"/>
        <v/>
      </c>
      <c r="AC916" s="19">
        <f t="shared" si="109"/>
        <v>900</v>
      </c>
      <c r="AD916" s="19" t="str">
        <f t="shared" si="105"/>
        <v/>
      </c>
      <c r="AE916" s="19" t="str">
        <f t="shared" si="106"/>
        <v/>
      </c>
      <c r="AG916" s="19" t="s">
        <v>944</v>
      </c>
      <c r="AH916" s="19" t="str">
        <f t="shared" si="107"/>
        <v>6037 JT Equity</v>
      </c>
      <c r="AI916" s="21">
        <f>IFERROR(IF($AG916&lt;&gt;"",_xll.BDP(AH916,"cur_mkt_cap")/1000000,""),"")</f>
        <v>14435.891000000001</v>
      </c>
      <c r="AJ916" s="22">
        <f>IFERROR((COUNTIF($AI$17:$AI916,$AI916)-1)*0.0001+$AI916,"")</f>
        <v>14435.891000000001</v>
      </c>
      <c r="AK916" s="22" t="str">
        <f t="shared" si="108"/>
        <v/>
      </c>
    </row>
    <row r="917" spans="3:37">
      <c r="C917" s="7" t="str">
        <f t="shared" si="104"/>
        <v/>
      </c>
      <c r="AC917" s="19">
        <f t="shared" si="109"/>
        <v>901</v>
      </c>
      <c r="AD917" s="19" t="str">
        <f t="shared" si="105"/>
        <v/>
      </c>
      <c r="AE917" s="19" t="str">
        <f t="shared" si="106"/>
        <v/>
      </c>
      <c r="AG917" s="19" t="s">
        <v>945</v>
      </c>
      <c r="AH917" s="19" t="str">
        <f t="shared" si="107"/>
        <v>6048 JT Equity</v>
      </c>
      <c r="AI917" s="21">
        <f>IFERROR(IF($AG917&lt;&gt;"",_xll.BDP(AH917,"cur_mkt_cap")/1000000,""),"")</f>
        <v>21513.289499999999</v>
      </c>
      <c r="AJ917" s="22">
        <f>IFERROR((COUNTIF($AI$17:$AI917,$AI917)-1)*0.0001+$AI917,"")</f>
        <v>21513.289499999999</v>
      </c>
      <c r="AK917" s="22" t="str">
        <f t="shared" si="108"/>
        <v/>
      </c>
    </row>
    <row r="918" spans="3:37">
      <c r="C918" s="7" t="str">
        <f t="shared" si="104"/>
        <v/>
      </c>
      <c r="AC918" s="19">
        <f t="shared" si="109"/>
        <v>902</v>
      </c>
      <c r="AD918" s="19" t="str">
        <f t="shared" si="105"/>
        <v/>
      </c>
      <c r="AE918" s="19" t="str">
        <f t="shared" si="106"/>
        <v/>
      </c>
      <c r="AG918" s="19" t="s">
        <v>946</v>
      </c>
      <c r="AH918" s="19" t="str">
        <f t="shared" si="107"/>
        <v>6050 JT Equity</v>
      </c>
      <c r="AI918" s="21">
        <f>IFERROR(IF($AG918&lt;&gt;"",_xll.BDP(AH918,"cur_mkt_cap")/1000000,""),"")</f>
        <v>18666.918000000001</v>
      </c>
      <c r="AJ918" s="22">
        <f>IFERROR((COUNTIF($AI$17:$AI918,$AI918)-1)*0.0001+$AI918,"")</f>
        <v>18666.918000000001</v>
      </c>
      <c r="AK918" s="22" t="str">
        <f t="shared" si="108"/>
        <v/>
      </c>
    </row>
    <row r="919" spans="3:37">
      <c r="C919" s="7" t="str">
        <f t="shared" si="104"/>
        <v/>
      </c>
      <c r="AC919" s="19">
        <f t="shared" si="109"/>
        <v>903</v>
      </c>
      <c r="AD919" s="19" t="str">
        <f t="shared" si="105"/>
        <v/>
      </c>
      <c r="AE919" s="19" t="str">
        <f t="shared" si="106"/>
        <v/>
      </c>
      <c r="AG919" s="19" t="s">
        <v>947</v>
      </c>
      <c r="AH919" s="19" t="str">
        <f t="shared" si="107"/>
        <v>6054 JT Equity</v>
      </c>
      <c r="AI919" s="21">
        <f>IFERROR(IF($AG919&lt;&gt;"",_xll.BDP(AH919,"cur_mkt_cap")/1000000,""),"")</f>
        <v>12450.7808</v>
      </c>
      <c r="AJ919" s="22">
        <f>IFERROR((COUNTIF($AI$17:$AI919,$AI919)-1)*0.0001+$AI919,"")</f>
        <v>12450.7808</v>
      </c>
      <c r="AK919" s="22" t="str">
        <f t="shared" si="108"/>
        <v/>
      </c>
    </row>
    <row r="920" spans="3:37">
      <c r="C920" s="7" t="str">
        <f t="shared" si="104"/>
        <v/>
      </c>
      <c r="AC920" s="19">
        <f t="shared" si="109"/>
        <v>904</v>
      </c>
      <c r="AD920" s="19" t="str">
        <f t="shared" si="105"/>
        <v/>
      </c>
      <c r="AE920" s="19" t="str">
        <f t="shared" si="106"/>
        <v/>
      </c>
      <c r="AG920" s="19" t="s">
        <v>948</v>
      </c>
      <c r="AH920" s="19" t="str">
        <f t="shared" si="107"/>
        <v>6055 JT Equity</v>
      </c>
      <c r="AI920" s="21">
        <f>IFERROR(IF($AG920&lt;&gt;"",_xll.BDP(AH920,"cur_mkt_cap")/1000000,""),"")</f>
        <v>52890.208560000006</v>
      </c>
      <c r="AJ920" s="22">
        <f>IFERROR((COUNTIF($AI$17:$AI920,$AI920)-1)*0.0001+$AI920,"")</f>
        <v>52890.208560000006</v>
      </c>
      <c r="AK920" s="22" t="str">
        <f t="shared" si="108"/>
        <v/>
      </c>
    </row>
    <row r="921" spans="3:37">
      <c r="C921" s="7" t="str">
        <f t="shared" si="104"/>
        <v/>
      </c>
      <c r="AC921" s="19">
        <f t="shared" si="109"/>
        <v>905</v>
      </c>
      <c r="AD921" s="19" t="str">
        <f t="shared" si="105"/>
        <v/>
      </c>
      <c r="AE921" s="19" t="str">
        <f t="shared" si="106"/>
        <v/>
      </c>
      <c r="AG921" s="19" t="s">
        <v>949</v>
      </c>
      <c r="AH921" s="19" t="str">
        <f t="shared" si="107"/>
        <v>6058 JT Equity</v>
      </c>
      <c r="AI921" s="21">
        <f>IFERROR(IF($AG921&lt;&gt;"",_xll.BDP(AH921,"cur_mkt_cap")/1000000,""),"")</f>
        <v>55772.640000000007</v>
      </c>
      <c r="AJ921" s="22">
        <f>IFERROR((COUNTIF($AI$17:$AI921,$AI921)-1)*0.0001+$AI921,"")</f>
        <v>55772.640000000007</v>
      </c>
      <c r="AK921" s="22" t="str">
        <f t="shared" si="108"/>
        <v/>
      </c>
    </row>
    <row r="922" spans="3:37">
      <c r="C922" s="7" t="str">
        <f t="shared" si="104"/>
        <v/>
      </c>
      <c r="AC922" s="19">
        <f t="shared" si="109"/>
        <v>906</v>
      </c>
      <c r="AD922" s="19" t="str">
        <f t="shared" si="105"/>
        <v/>
      </c>
      <c r="AE922" s="19" t="str">
        <f t="shared" si="106"/>
        <v/>
      </c>
      <c r="AG922" s="19" t="s">
        <v>950</v>
      </c>
      <c r="AH922" s="19" t="str">
        <f t="shared" si="107"/>
        <v>6059 JT Equity</v>
      </c>
      <c r="AI922" s="21">
        <f>IFERROR(IF($AG922&lt;&gt;"",_xll.BDP(AH922,"cur_mkt_cap")/1000000,""),"")</f>
        <v>9404.1779999999999</v>
      </c>
      <c r="AJ922" s="22">
        <f>IFERROR((COUNTIF($AI$17:$AI922,$AI922)-1)*0.0001+$AI922,"")</f>
        <v>9404.1779999999999</v>
      </c>
      <c r="AK922" s="22" t="str">
        <f t="shared" si="108"/>
        <v/>
      </c>
    </row>
    <row r="923" spans="3:37">
      <c r="C923" s="7" t="str">
        <f t="shared" si="104"/>
        <v/>
      </c>
      <c r="AC923" s="19">
        <f t="shared" si="109"/>
        <v>907</v>
      </c>
      <c r="AD923" s="19" t="str">
        <f t="shared" si="105"/>
        <v/>
      </c>
      <c r="AE923" s="19" t="str">
        <f t="shared" si="106"/>
        <v/>
      </c>
      <c r="AG923" s="19" t="s">
        <v>951</v>
      </c>
      <c r="AH923" s="19" t="str">
        <f t="shared" si="107"/>
        <v>6065 JT Equity</v>
      </c>
      <c r="AI923" s="21">
        <f>IFERROR(IF($AG923&lt;&gt;"",_xll.BDP(AH923,"cur_mkt_cap")/1000000,""),"")</f>
        <v>6949.5659999999998</v>
      </c>
      <c r="AJ923" s="22">
        <f>IFERROR((COUNTIF($AI$17:$AI923,$AI923)-1)*0.0001+$AI923,"")</f>
        <v>6949.5659999999998</v>
      </c>
      <c r="AK923" s="22" t="str">
        <f t="shared" si="108"/>
        <v/>
      </c>
    </row>
    <row r="924" spans="3:37">
      <c r="C924" s="7" t="str">
        <f t="shared" si="104"/>
        <v/>
      </c>
      <c r="AC924" s="19">
        <f t="shared" si="109"/>
        <v>908</v>
      </c>
      <c r="AD924" s="19" t="str">
        <f t="shared" si="105"/>
        <v/>
      </c>
      <c r="AE924" s="19" t="str">
        <f t="shared" si="106"/>
        <v/>
      </c>
      <c r="AG924" s="19" t="s">
        <v>952</v>
      </c>
      <c r="AH924" s="19" t="str">
        <f t="shared" si="107"/>
        <v>6070 JT Equity</v>
      </c>
      <c r="AI924" s="21">
        <f>IFERROR(IF($AG924&lt;&gt;"",_xll.BDP(AH924,"cur_mkt_cap")/1000000,""),"")</f>
        <v>9266.1803999999993</v>
      </c>
      <c r="AJ924" s="22">
        <f>IFERROR((COUNTIF($AI$17:$AI924,$AI924)-1)*0.0001+$AI924,"")</f>
        <v>9266.1803999999993</v>
      </c>
      <c r="AK924" s="22" t="str">
        <f t="shared" si="108"/>
        <v/>
      </c>
    </row>
    <row r="925" spans="3:37">
      <c r="C925" s="7" t="str">
        <f t="shared" si="104"/>
        <v/>
      </c>
      <c r="AC925" s="19">
        <f t="shared" si="109"/>
        <v>909</v>
      </c>
      <c r="AD925" s="19" t="str">
        <f t="shared" si="105"/>
        <v/>
      </c>
      <c r="AE925" s="19" t="str">
        <f t="shared" si="106"/>
        <v/>
      </c>
      <c r="AG925" s="19" t="s">
        <v>953</v>
      </c>
      <c r="AH925" s="19" t="str">
        <f t="shared" si="107"/>
        <v>6071 JT Equity</v>
      </c>
      <c r="AI925" s="21">
        <f>IFERROR(IF($AG925&lt;&gt;"",_xll.BDP(AH925,"cur_mkt_cap")/1000000,""),"")</f>
        <v>21924.45</v>
      </c>
      <c r="AJ925" s="22">
        <f>IFERROR((COUNTIF($AI$17:$AI925,$AI925)-1)*0.0001+$AI925,"")</f>
        <v>21924.45</v>
      </c>
      <c r="AK925" s="22" t="str">
        <f t="shared" si="108"/>
        <v/>
      </c>
    </row>
    <row r="926" spans="3:37">
      <c r="C926" s="7" t="str">
        <f t="shared" si="104"/>
        <v/>
      </c>
      <c r="AC926" s="19">
        <f t="shared" si="109"/>
        <v>910</v>
      </c>
      <c r="AD926" s="19" t="str">
        <f t="shared" si="105"/>
        <v/>
      </c>
      <c r="AE926" s="19" t="str">
        <f t="shared" si="106"/>
        <v/>
      </c>
      <c r="AG926" s="19" t="s">
        <v>954</v>
      </c>
      <c r="AH926" s="19" t="str">
        <f t="shared" si="107"/>
        <v>6073 JT Equity</v>
      </c>
      <c r="AI926" s="21">
        <f>IFERROR(IF($AG926&lt;&gt;"",_xll.BDP(AH926,"cur_mkt_cap")/1000000,""),"")</f>
        <v>21425.538400000001</v>
      </c>
      <c r="AJ926" s="22">
        <f>IFERROR((COUNTIF($AI$17:$AI926,$AI926)-1)*0.0001+$AI926,"")</f>
        <v>21425.538400000001</v>
      </c>
      <c r="AK926" s="22" t="str">
        <f t="shared" si="108"/>
        <v/>
      </c>
    </row>
    <row r="927" spans="3:37">
      <c r="C927" s="7" t="str">
        <f t="shared" si="104"/>
        <v/>
      </c>
      <c r="AC927" s="19">
        <f t="shared" si="109"/>
        <v>911</v>
      </c>
      <c r="AD927" s="19" t="str">
        <f t="shared" si="105"/>
        <v/>
      </c>
      <c r="AE927" s="19" t="str">
        <f t="shared" si="106"/>
        <v/>
      </c>
      <c r="AG927" s="19" t="s">
        <v>955</v>
      </c>
      <c r="AH927" s="19" t="str">
        <f t="shared" si="107"/>
        <v>6077 JT Equity</v>
      </c>
      <c r="AI927" s="21">
        <f>IFERROR(IF($AG927&lt;&gt;"",_xll.BDP(AH927,"cur_mkt_cap")/1000000,""),"")</f>
        <v>18005.23</v>
      </c>
      <c r="AJ927" s="22">
        <f>IFERROR((COUNTIF($AI$17:$AI927,$AI927)-1)*0.0001+$AI927,"")</f>
        <v>18005.23</v>
      </c>
      <c r="AK927" s="22" t="str">
        <f t="shared" si="108"/>
        <v/>
      </c>
    </row>
    <row r="928" spans="3:37">
      <c r="C928" s="7" t="str">
        <f t="shared" si="104"/>
        <v/>
      </c>
      <c r="AC928" s="19">
        <f t="shared" si="109"/>
        <v>912</v>
      </c>
      <c r="AD928" s="19" t="str">
        <f t="shared" si="105"/>
        <v/>
      </c>
      <c r="AE928" s="19" t="str">
        <f t="shared" si="106"/>
        <v/>
      </c>
      <c r="AG928" s="19" t="s">
        <v>956</v>
      </c>
      <c r="AH928" s="19" t="str">
        <f t="shared" si="107"/>
        <v>6080 JT Equity</v>
      </c>
      <c r="AI928" s="21">
        <f>IFERROR(IF($AG928&lt;&gt;"",_xll.BDP(AH928,"cur_mkt_cap")/1000000,""),"")</f>
        <v>57615.68</v>
      </c>
      <c r="AJ928" s="22">
        <f>IFERROR((COUNTIF($AI$17:$AI928,$AI928)-1)*0.0001+$AI928,"")</f>
        <v>57615.68</v>
      </c>
      <c r="AK928" s="22" t="str">
        <f t="shared" si="108"/>
        <v/>
      </c>
    </row>
    <row r="929" spans="3:37">
      <c r="C929" s="7" t="str">
        <f t="shared" si="104"/>
        <v/>
      </c>
      <c r="AC929" s="19">
        <f t="shared" si="109"/>
        <v>913</v>
      </c>
      <c r="AD929" s="19" t="str">
        <f t="shared" si="105"/>
        <v/>
      </c>
      <c r="AE929" s="19" t="str">
        <f t="shared" si="106"/>
        <v/>
      </c>
      <c r="AG929" s="19" t="s">
        <v>957</v>
      </c>
      <c r="AH929" s="19" t="str">
        <f t="shared" si="107"/>
        <v>6082 JT Equity</v>
      </c>
      <c r="AI929" s="21">
        <f>IFERROR(IF($AG929&lt;&gt;"",_xll.BDP(AH929,"cur_mkt_cap")/1000000,""),"")</f>
        <v>9504.7200000000012</v>
      </c>
      <c r="AJ929" s="22">
        <f>IFERROR((COUNTIF($AI$17:$AI929,$AI929)-1)*0.0001+$AI929,"")</f>
        <v>9504.7200000000012</v>
      </c>
      <c r="AK929" s="22" t="str">
        <f t="shared" si="108"/>
        <v/>
      </c>
    </row>
    <row r="930" spans="3:37">
      <c r="C930" s="7" t="str">
        <f t="shared" si="104"/>
        <v/>
      </c>
      <c r="AC930" s="19">
        <f t="shared" si="109"/>
        <v>914</v>
      </c>
      <c r="AD930" s="19" t="str">
        <f t="shared" si="105"/>
        <v/>
      </c>
      <c r="AE930" s="19" t="str">
        <f t="shared" si="106"/>
        <v/>
      </c>
      <c r="AG930" s="19" t="s">
        <v>958</v>
      </c>
      <c r="AH930" s="19" t="str">
        <f t="shared" si="107"/>
        <v>6083 JT Equity</v>
      </c>
      <c r="AI930" s="21">
        <f>IFERROR(IF($AG930&lt;&gt;"",_xll.BDP(AH930,"cur_mkt_cap")/1000000,""),"")</f>
        <v>6359.9088000000002</v>
      </c>
      <c r="AJ930" s="22">
        <f>IFERROR((COUNTIF($AI$17:$AI930,$AI930)-1)*0.0001+$AI930,"")</f>
        <v>6359.9088000000002</v>
      </c>
      <c r="AK930" s="22" t="str">
        <f t="shared" si="108"/>
        <v/>
      </c>
    </row>
    <row r="931" spans="3:37">
      <c r="C931" s="7" t="str">
        <f t="shared" si="104"/>
        <v/>
      </c>
      <c r="AC931" s="19">
        <f t="shared" si="109"/>
        <v>915</v>
      </c>
      <c r="AD931" s="19" t="str">
        <f t="shared" si="105"/>
        <v/>
      </c>
      <c r="AE931" s="19" t="str">
        <f t="shared" si="106"/>
        <v/>
      </c>
      <c r="AG931" s="19" t="s">
        <v>959</v>
      </c>
      <c r="AH931" s="19" t="str">
        <f t="shared" si="107"/>
        <v>6087 JT Equity</v>
      </c>
      <c r="AI931" s="21">
        <f>IFERROR(IF($AG931&lt;&gt;"",_xll.BDP(AH931,"cur_mkt_cap")/1000000,""),"")</f>
        <v>15959.8</v>
      </c>
      <c r="AJ931" s="22">
        <f>IFERROR((COUNTIF($AI$17:$AI931,$AI931)-1)*0.0001+$AI931,"")</f>
        <v>15959.8</v>
      </c>
      <c r="AK931" s="22" t="str">
        <f t="shared" si="108"/>
        <v/>
      </c>
    </row>
    <row r="932" spans="3:37">
      <c r="C932" s="7" t="str">
        <f t="shared" si="104"/>
        <v/>
      </c>
      <c r="AC932" s="19">
        <f t="shared" si="109"/>
        <v>916</v>
      </c>
      <c r="AD932" s="19" t="str">
        <f t="shared" si="105"/>
        <v/>
      </c>
      <c r="AE932" s="19" t="str">
        <f t="shared" si="106"/>
        <v/>
      </c>
      <c r="AG932" s="19" t="s">
        <v>960</v>
      </c>
      <c r="AH932" s="19" t="str">
        <f t="shared" si="107"/>
        <v>6089 JT Equity</v>
      </c>
      <c r="AI932" s="21">
        <f>IFERROR(IF($AG932&lt;&gt;"",_xll.BDP(AH932,"cur_mkt_cap")/1000000,""),"")</f>
        <v>13384.0512</v>
      </c>
      <c r="AJ932" s="22">
        <f>IFERROR((COUNTIF($AI$17:$AI932,$AI932)-1)*0.0001+$AI932,"")</f>
        <v>13384.0512</v>
      </c>
      <c r="AK932" s="22" t="str">
        <f t="shared" si="108"/>
        <v/>
      </c>
    </row>
    <row r="933" spans="3:37">
      <c r="C933" s="7" t="str">
        <f t="shared" si="104"/>
        <v/>
      </c>
      <c r="AC933" s="19">
        <f t="shared" si="109"/>
        <v>917</v>
      </c>
      <c r="AD933" s="19" t="str">
        <f t="shared" si="105"/>
        <v/>
      </c>
      <c r="AE933" s="19" t="str">
        <f t="shared" si="106"/>
        <v/>
      </c>
      <c r="AG933" s="19" t="s">
        <v>961</v>
      </c>
      <c r="AH933" s="19" t="str">
        <f t="shared" si="107"/>
        <v>6093 JT Equity</v>
      </c>
      <c r="AI933" s="21">
        <f>IFERROR(IF($AG933&lt;&gt;"",_xll.BDP(AH933,"cur_mkt_cap")/1000000,""),"")</f>
        <v>13709.771999999997</v>
      </c>
      <c r="AJ933" s="22">
        <f>IFERROR((COUNTIF($AI$17:$AI933,$AI933)-1)*0.0001+$AI933,"")</f>
        <v>13709.771999999997</v>
      </c>
      <c r="AK933" s="22" t="str">
        <f t="shared" si="108"/>
        <v/>
      </c>
    </row>
    <row r="934" spans="3:37">
      <c r="C934" s="7" t="str">
        <f t="shared" si="104"/>
        <v/>
      </c>
      <c r="AC934" s="19">
        <f t="shared" si="109"/>
        <v>918</v>
      </c>
      <c r="AD934" s="19" t="str">
        <f t="shared" si="105"/>
        <v/>
      </c>
      <c r="AE934" s="19" t="str">
        <f t="shared" si="106"/>
        <v/>
      </c>
      <c r="AG934" s="19" t="s">
        <v>962</v>
      </c>
      <c r="AH934" s="19" t="str">
        <f t="shared" si="107"/>
        <v>6097 JT Equity</v>
      </c>
      <c r="AI934" s="21">
        <f>IFERROR(IF($AG934&lt;&gt;"",_xll.BDP(AH934,"cur_mkt_cap")/1000000,""),"")</f>
        <v>13117.517875000001</v>
      </c>
      <c r="AJ934" s="22">
        <f>IFERROR((COUNTIF($AI$17:$AI934,$AI934)-1)*0.0001+$AI934,"")</f>
        <v>13117.517875000001</v>
      </c>
      <c r="AK934" s="22" t="str">
        <f t="shared" si="108"/>
        <v/>
      </c>
    </row>
    <row r="935" spans="3:37">
      <c r="C935" s="7" t="str">
        <f t="shared" si="104"/>
        <v/>
      </c>
      <c r="AC935" s="19">
        <f t="shared" si="109"/>
        <v>919</v>
      </c>
      <c r="AD935" s="19">
        <f t="shared" si="105"/>
        <v>9</v>
      </c>
      <c r="AE935" s="19" t="str">
        <f t="shared" si="106"/>
        <v/>
      </c>
      <c r="AG935" s="19" t="s">
        <v>963</v>
      </c>
      <c r="AH935" s="19" t="str">
        <f t="shared" si="107"/>
        <v>6098 JT Equity</v>
      </c>
      <c r="AI935" s="21">
        <f>IFERROR(IF($AG935&lt;&gt;"",_xll.BDP(AH935,"cur_mkt_cap")/1000000,""),"")</f>
        <v>2979236.4527000003</v>
      </c>
      <c r="AJ935" s="22">
        <f>IFERROR((COUNTIF($AI$17:$AI935,$AI935)-1)*0.0001+$AI935,"")</f>
        <v>2979236.4527000003</v>
      </c>
      <c r="AK935" s="22">
        <f t="shared" si="108"/>
        <v>2979236.4527000003</v>
      </c>
    </row>
    <row r="936" spans="3:37">
      <c r="C936" s="7" t="str">
        <f t="shared" si="104"/>
        <v/>
      </c>
      <c r="AC936" s="19">
        <f t="shared" si="109"/>
        <v>920</v>
      </c>
      <c r="AD936" s="19" t="str">
        <f t="shared" si="105"/>
        <v/>
      </c>
      <c r="AE936" s="19" t="str">
        <f t="shared" si="106"/>
        <v/>
      </c>
      <c r="AG936" s="19" t="s">
        <v>964</v>
      </c>
      <c r="AH936" s="19" t="str">
        <f t="shared" si="107"/>
        <v>6099 JT Equity</v>
      </c>
      <c r="AI936" s="21">
        <f>IFERROR(IF($AG936&lt;&gt;"",_xll.BDP(AH936,"cur_mkt_cap")/1000000,""),"")</f>
        <v>10172.82</v>
      </c>
      <c r="AJ936" s="22">
        <f>IFERROR((COUNTIF($AI$17:$AI936,$AI936)-1)*0.0001+$AI936,"")</f>
        <v>10172.82</v>
      </c>
      <c r="AK936" s="22" t="str">
        <f t="shared" si="108"/>
        <v/>
      </c>
    </row>
    <row r="937" spans="3:37">
      <c r="C937" s="7" t="str">
        <f t="shared" si="104"/>
        <v/>
      </c>
      <c r="AC937" s="19">
        <f t="shared" si="109"/>
        <v>921</v>
      </c>
      <c r="AD937" s="19" t="str">
        <f t="shared" si="105"/>
        <v/>
      </c>
      <c r="AE937" s="19" t="str">
        <f t="shared" si="106"/>
        <v/>
      </c>
      <c r="AG937" s="19" t="s">
        <v>965</v>
      </c>
      <c r="AH937" s="19" t="str">
        <f t="shared" si="107"/>
        <v>6101 JT Equity</v>
      </c>
      <c r="AI937" s="21">
        <f>IFERROR(IF($AG937&lt;&gt;"",_xll.BDP(AH937,"cur_mkt_cap")/1000000,""),"")</f>
        <v>44794.371510000004</v>
      </c>
      <c r="AJ937" s="22">
        <f>IFERROR((COUNTIF($AI$17:$AI937,$AI937)-1)*0.0001+$AI937,"")</f>
        <v>44794.371510000004</v>
      </c>
      <c r="AK937" s="22" t="str">
        <f t="shared" si="108"/>
        <v/>
      </c>
    </row>
    <row r="938" spans="3:37">
      <c r="C938" s="7" t="str">
        <f t="shared" si="104"/>
        <v/>
      </c>
      <c r="AC938" s="19">
        <f t="shared" si="109"/>
        <v>922</v>
      </c>
      <c r="AD938" s="19" t="str">
        <f t="shared" si="105"/>
        <v/>
      </c>
      <c r="AE938" s="19" t="str">
        <f t="shared" si="106"/>
        <v/>
      </c>
      <c r="AG938" s="19" t="s">
        <v>966</v>
      </c>
      <c r="AH938" s="19" t="str">
        <f t="shared" si="107"/>
        <v>6103 JT Equity</v>
      </c>
      <c r="AI938" s="21">
        <f>IFERROR(IF($AG938&lt;&gt;"",_xll.BDP(AH938,"cur_mkt_cap")/1000000,""),"")</f>
        <v>206243.99093999999</v>
      </c>
      <c r="AJ938" s="22">
        <f>IFERROR((COUNTIF($AI$17:$AI938,$AI938)-1)*0.0001+$AI938,"")</f>
        <v>206243.99093999999</v>
      </c>
      <c r="AK938" s="22" t="str">
        <f t="shared" si="108"/>
        <v/>
      </c>
    </row>
    <row r="939" spans="3:37">
      <c r="C939" s="7" t="str">
        <f t="shared" si="104"/>
        <v/>
      </c>
      <c r="AC939" s="19">
        <f t="shared" si="109"/>
        <v>923</v>
      </c>
      <c r="AD939" s="19" t="str">
        <f t="shared" si="105"/>
        <v/>
      </c>
      <c r="AE939" s="19" t="str">
        <f t="shared" si="106"/>
        <v/>
      </c>
      <c r="AG939" s="19" t="s">
        <v>967</v>
      </c>
      <c r="AH939" s="19" t="str">
        <f t="shared" si="107"/>
        <v>6104 JT Equity</v>
      </c>
      <c r="AI939" s="21">
        <f>IFERROR(IF($AG939&lt;&gt;"",_xll.BDP(AH939,"cur_mkt_cap")/1000000,""),"")</f>
        <v>83609.650529999999</v>
      </c>
      <c r="AJ939" s="22">
        <f>IFERROR((COUNTIF($AI$17:$AI939,$AI939)-1)*0.0001+$AI939,"")</f>
        <v>83609.650529999999</v>
      </c>
      <c r="AK939" s="22" t="str">
        <f t="shared" si="108"/>
        <v/>
      </c>
    </row>
    <row r="940" spans="3:37">
      <c r="C940" s="7" t="str">
        <f t="shared" si="104"/>
        <v/>
      </c>
      <c r="AC940" s="19">
        <f t="shared" si="109"/>
        <v>924</v>
      </c>
      <c r="AD940" s="19" t="str">
        <f t="shared" si="105"/>
        <v/>
      </c>
      <c r="AE940" s="19" t="str">
        <f t="shared" si="106"/>
        <v/>
      </c>
      <c r="AG940" s="19" t="s">
        <v>968</v>
      </c>
      <c r="AH940" s="19" t="str">
        <f t="shared" si="107"/>
        <v>6113 JT Equity</v>
      </c>
      <c r="AI940" s="21">
        <f>IFERROR(IF($AG940&lt;&gt;"",_xll.BDP(AH940,"cur_mkt_cap")/1000000,""),"")</f>
        <v>487768.62992999994</v>
      </c>
      <c r="AJ940" s="22">
        <f>IFERROR((COUNTIF($AI$17:$AI940,$AI940)-1)*0.0001+$AI940,"")</f>
        <v>487768.62992999994</v>
      </c>
      <c r="AK940" s="22" t="str">
        <f t="shared" si="108"/>
        <v/>
      </c>
    </row>
    <row r="941" spans="3:37">
      <c r="C941" s="7" t="str">
        <f t="shared" si="104"/>
        <v/>
      </c>
      <c r="AC941" s="19">
        <f t="shared" si="109"/>
        <v>925</v>
      </c>
      <c r="AD941" s="19" t="str">
        <f t="shared" si="105"/>
        <v/>
      </c>
      <c r="AE941" s="19" t="str">
        <f t="shared" si="106"/>
        <v/>
      </c>
      <c r="AG941" s="19" t="s">
        <v>969</v>
      </c>
      <c r="AH941" s="19" t="str">
        <f t="shared" si="107"/>
        <v>6118 JT Equity</v>
      </c>
      <c r="AI941" s="21">
        <f>IFERROR(IF($AG941&lt;&gt;"",_xll.BDP(AH941,"cur_mkt_cap")/1000000,""),"")</f>
        <v>73794.615642000004</v>
      </c>
      <c r="AJ941" s="22">
        <f>IFERROR((COUNTIF($AI$17:$AI941,$AI941)-1)*0.0001+$AI941,"")</f>
        <v>73794.615642000004</v>
      </c>
      <c r="AK941" s="22" t="str">
        <f t="shared" si="108"/>
        <v/>
      </c>
    </row>
    <row r="942" spans="3:37">
      <c r="C942" s="7" t="str">
        <f t="shared" si="104"/>
        <v/>
      </c>
      <c r="AC942" s="19">
        <f t="shared" si="109"/>
        <v>926</v>
      </c>
      <c r="AD942" s="19" t="str">
        <f t="shared" si="105"/>
        <v/>
      </c>
      <c r="AE942" s="19" t="str">
        <f t="shared" si="106"/>
        <v/>
      </c>
      <c r="AG942" s="19" t="s">
        <v>970</v>
      </c>
      <c r="AH942" s="19" t="str">
        <f t="shared" si="107"/>
        <v>6121 JT Equity</v>
      </c>
      <c r="AI942" s="21">
        <f>IFERROR(IF($AG942&lt;&gt;"",_xll.BDP(AH942,"cur_mkt_cap")/1000000,""),"")</f>
        <v>12103.745951999999</v>
      </c>
      <c r="AJ942" s="22">
        <f>IFERROR((COUNTIF($AI$17:$AI942,$AI942)-1)*0.0001+$AI942,"")</f>
        <v>12103.745951999999</v>
      </c>
      <c r="AK942" s="22" t="str">
        <f t="shared" si="108"/>
        <v/>
      </c>
    </row>
    <row r="943" spans="3:37">
      <c r="C943" s="7" t="str">
        <f t="shared" si="104"/>
        <v/>
      </c>
      <c r="AC943" s="19">
        <f t="shared" si="109"/>
        <v>927</v>
      </c>
      <c r="AD943" s="19" t="str">
        <f t="shared" si="105"/>
        <v/>
      </c>
      <c r="AE943" s="19" t="str">
        <f t="shared" si="106"/>
        <v/>
      </c>
      <c r="AG943" s="19" t="s">
        <v>971</v>
      </c>
      <c r="AH943" s="19" t="str">
        <f t="shared" si="107"/>
        <v>6134 JT Equity</v>
      </c>
      <c r="AI943" s="21">
        <f>IFERROR(IF($AG943&lt;&gt;"",_xll.BDP(AH943,"cur_mkt_cap")/1000000,""),"")</f>
        <v>149670.33444000001</v>
      </c>
      <c r="AJ943" s="22">
        <f>IFERROR((COUNTIF($AI$17:$AI943,$AI943)-1)*0.0001+$AI943,"")</f>
        <v>149670.33444000001</v>
      </c>
      <c r="AK943" s="22" t="str">
        <f t="shared" si="108"/>
        <v/>
      </c>
    </row>
    <row r="944" spans="3:37">
      <c r="C944" s="7" t="str">
        <f t="shared" si="104"/>
        <v/>
      </c>
      <c r="AC944" s="19">
        <f t="shared" si="109"/>
        <v>928</v>
      </c>
      <c r="AD944" s="19" t="str">
        <f t="shared" si="105"/>
        <v/>
      </c>
      <c r="AE944" s="19" t="str">
        <f t="shared" si="106"/>
        <v/>
      </c>
      <c r="AG944" s="19" t="s">
        <v>972</v>
      </c>
      <c r="AH944" s="19" t="str">
        <f t="shared" si="107"/>
        <v>6135 JT Equity</v>
      </c>
      <c r="AI944" s="21">
        <f>IFERROR(IF($AG944&lt;&gt;"",_xll.BDP(AH944,"cur_mkt_cap")/1000000,""),"")</f>
        <v>128340.66101</v>
      </c>
      <c r="AJ944" s="22">
        <f>IFERROR((COUNTIF($AI$17:$AI944,$AI944)-1)*0.0001+$AI944,"")</f>
        <v>128340.66101</v>
      </c>
      <c r="AK944" s="22" t="str">
        <f t="shared" si="108"/>
        <v/>
      </c>
    </row>
    <row r="945" spans="3:37">
      <c r="C945" s="7" t="str">
        <f t="shared" si="104"/>
        <v/>
      </c>
      <c r="AC945" s="19">
        <f t="shared" si="109"/>
        <v>929</v>
      </c>
      <c r="AD945" s="19" t="str">
        <f t="shared" si="105"/>
        <v/>
      </c>
      <c r="AE945" s="19" t="str">
        <f t="shared" si="106"/>
        <v/>
      </c>
      <c r="AG945" s="19" t="s">
        <v>973</v>
      </c>
      <c r="AH945" s="19" t="str">
        <f t="shared" si="107"/>
        <v>6136 JT Equity</v>
      </c>
      <c r="AI945" s="21">
        <f>IFERROR(IF($AG945&lt;&gt;"",_xll.BDP(AH945,"cur_mkt_cap")/1000000,""),"")</f>
        <v>229908.72149599998</v>
      </c>
      <c r="AJ945" s="22">
        <f>IFERROR((COUNTIF($AI$17:$AI945,$AI945)-1)*0.0001+$AI945,"")</f>
        <v>229908.72149599998</v>
      </c>
      <c r="AK945" s="22" t="str">
        <f t="shared" si="108"/>
        <v/>
      </c>
    </row>
    <row r="946" spans="3:37">
      <c r="C946" s="7" t="str">
        <f t="shared" si="104"/>
        <v/>
      </c>
      <c r="AC946" s="19">
        <f t="shared" si="109"/>
        <v>930</v>
      </c>
      <c r="AD946" s="19" t="str">
        <f t="shared" si="105"/>
        <v/>
      </c>
      <c r="AE946" s="19" t="str">
        <f t="shared" si="106"/>
        <v/>
      </c>
      <c r="AG946" s="19" t="s">
        <v>974</v>
      </c>
      <c r="AH946" s="19" t="str">
        <f t="shared" si="107"/>
        <v>6138 JT Equity</v>
      </c>
      <c r="AI946" s="21">
        <f>IFERROR(IF($AG946&lt;&gt;"",_xll.BDP(AH946,"cur_mkt_cap")/1000000,""),"")</f>
        <v>5477.1892680000001</v>
      </c>
      <c r="AJ946" s="22">
        <f>IFERROR((COUNTIF($AI$17:$AI946,$AI946)-1)*0.0001+$AI946,"")</f>
        <v>5477.1892680000001</v>
      </c>
      <c r="AK946" s="22" t="str">
        <f t="shared" si="108"/>
        <v/>
      </c>
    </row>
    <row r="947" spans="3:37">
      <c r="C947" s="7" t="str">
        <f t="shared" si="104"/>
        <v/>
      </c>
      <c r="AC947" s="19">
        <f t="shared" si="109"/>
        <v>931</v>
      </c>
      <c r="AD947" s="19" t="str">
        <f t="shared" si="105"/>
        <v/>
      </c>
      <c r="AE947" s="19" t="str">
        <f t="shared" si="106"/>
        <v/>
      </c>
      <c r="AG947" s="19" t="s">
        <v>975</v>
      </c>
      <c r="AH947" s="19" t="str">
        <f t="shared" si="107"/>
        <v>6140 JT Equity</v>
      </c>
      <c r="AI947" s="21">
        <f>IFERROR(IF($AG947&lt;&gt;"",_xll.BDP(AH947,"cur_mkt_cap")/1000000,""),"")</f>
        <v>52400.04</v>
      </c>
      <c r="AJ947" s="22">
        <f>IFERROR((COUNTIF($AI$17:$AI947,$AI947)-1)*0.0001+$AI947,"")</f>
        <v>52400.04</v>
      </c>
      <c r="AK947" s="22" t="str">
        <f t="shared" si="108"/>
        <v/>
      </c>
    </row>
    <row r="948" spans="3:37">
      <c r="C948" s="7" t="str">
        <f t="shared" si="104"/>
        <v/>
      </c>
      <c r="AC948" s="19">
        <f t="shared" si="109"/>
        <v>932</v>
      </c>
      <c r="AD948" s="19" t="str">
        <f t="shared" si="105"/>
        <v/>
      </c>
      <c r="AE948" s="19" t="str">
        <f t="shared" si="106"/>
        <v/>
      </c>
      <c r="AG948" s="19" t="s">
        <v>976</v>
      </c>
      <c r="AH948" s="19" t="str">
        <f t="shared" si="107"/>
        <v>6141 JT Equity</v>
      </c>
      <c r="AI948" s="21">
        <f>IFERROR(IF($AG948&lt;&gt;"",_xll.BDP(AH948,"cur_mkt_cap")/1000000,""),"")</f>
        <v>225605.43005099997</v>
      </c>
      <c r="AJ948" s="22">
        <f>IFERROR((COUNTIF($AI$17:$AI948,$AI948)-1)*0.0001+$AI948,"")</f>
        <v>225605.43005099997</v>
      </c>
      <c r="AK948" s="22" t="str">
        <f t="shared" si="108"/>
        <v/>
      </c>
    </row>
    <row r="949" spans="3:37">
      <c r="C949" s="7" t="str">
        <f t="shared" si="104"/>
        <v/>
      </c>
      <c r="AC949" s="19">
        <f t="shared" si="109"/>
        <v>933</v>
      </c>
      <c r="AD949" s="19" t="str">
        <f t="shared" si="105"/>
        <v/>
      </c>
      <c r="AE949" s="19" t="str">
        <f t="shared" si="106"/>
        <v/>
      </c>
      <c r="AG949" s="19" t="s">
        <v>977</v>
      </c>
      <c r="AH949" s="19" t="str">
        <f t="shared" si="107"/>
        <v>6143 JT Equity</v>
      </c>
      <c r="AI949" s="21">
        <f>IFERROR(IF($AG949&lt;&gt;"",_xll.BDP(AH949,"cur_mkt_cap")/1000000,""),"")</f>
        <v>58455.165939999999</v>
      </c>
      <c r="AJ949" s="22">
        <f>IFERROR((COUNTIF($AI$17:$AI949,$AI949)-1)*0.0001+$AI949,"")</f>
        <v>58455.165939999999</v>
      </c>
      <c r="AK949" s="22" t="str">
        <f t="shared" si="108"/>
        <v/>
      </c>
    </row>
    <row r="950" spans="3:37">
      <c r="C950" s="7" t="str">
        <f t="shared" si="104"/>
        <v/>
      </c>
      <c r="AC950" s="19">
        <f t="shared" si="109"/>
        <v>934</v>
      </c>
      <c r="AD950" s="19" t="str">
        <f t="shared" si="105"/>
        <v/>
      </c>
      <c r="AE950" s="19" t="str">
        <f t="shared" si="106"/>
        <v/>
      </c>
      <c r="AG950" s="19" t="s">
        <v>978</v>
      </c>
      <c r="AH950" s="19" t="str">
        <f t="shared" si="107"/>
        <v>6146 JT Equity</v>
      </c>
      <c r="AI950" s="21">
        <f>IFERROR(IF($AG950&lt;&gt;"",_xll.BDP(AH950,"cur_mkt_cap")/1000000,""),"")</f>
        <v>605514.45519000001</v>
      </c>
      <c r="AJ950" s="22">
        <f>IFERROR((COUNTIF($AI$17:$AI950,$AI950)-1)*0.0001+$AI950,"")</f>
        <v>605514.45519000001</v>
      </c>
      <c r="AK950" s="22" t="str">
        <f t="shared" si="108"/>
        <v/>
      </c>
    </row>
    <row r="951" spans="3:37">
      <c r="C951" s="7" t="str">
        <f t="shared" si="104"/>
        <v/>
      </c>
      <c r="AC951" s="19">
        <f t="shared" si="109"/>
        <v>935</v>
      </c>
      <c r="AD951" s="19" t="str">
        <f t="shared" si="105"/>
        <v/>
      </c>
      <c r="AE951" s="19" t="str">
        <f t="shared" si="106"/>
        <v/>
      </c>
      <c r="AG951" s="19" t="s">
        <v>979</v>
      </c>
      <c r="AH951" s="19" t="str">
        <f t="shared" si="107"/>
        <v>6151 JT Equity</v>
      </c>
      <c r="AI951" s="21">
        <f>IFERROR(IF($AG951&lt;&gt;"",_xll.BDP(AH951,"cur_mkt_cap")/1000000,""),"")</f>
        <v>55249.549529999997</v>
      </c>
      <c r="AJ951" s="22">
        <f>IFERROR((COUNTIF($AI$17:$AI951,$AI951)-1)*0.0001+$AI951,"")</f>
        <v>55249.549529999997</v>
      </c>
      <c r="AK951" s="22" t="str">
        <f t="shared" si="108"/>
        <v/>
      </c>
    </row>
    <row r="952" spans="3:37">
      <c r="C952" s="7" t="str">
        <f t="shared" si="104"/>
        <v/>
      </c>
      <c r="AC952" s="19">
        <f t="shared" si="109"/>
        <v>936</v>
      </c>
      <c r="AD952" s="19" t="str">
        <f t="shared" si="105"/>
        <v/>
      </c>
      <c r="AE952" s="19" t="str">
        <f t="shared" si="106"/>
        <v/>
      </c>
      <c r="AG952" s="19" t="s">
        <v>980</v>
      </c>
      <c r="AH952" s="19" t="str">
        <f t="shared" si="107"/>
        <v>6165 JT Equity</v>
      </c>
      <c r="AI952" s="21">
        <f>IFERROR(IF($AG952&lt;&gt;"",_xll.BDP(AH952,"cur_mkt_cap")/1000000,""),"")</f>
        <v>11359.8524</v>
      </c>
      <c r="AJ952" s="22">
        <f>IFERROR((COUNTIF($AI$17:$AI952,$AI952)-1)*0.0001+$AI952,"")</f>
        <v>11359.8524</v>
      </c>
      <c r="AK952" s="22" t="str">
        <f t="shared" si="108"/>
        <v/>
      </c>
    </row>
    <row r="953" spans="3:37">
      <c r="C953" s="7" t="str">
        <f t="shared" si="104"/>
        <v/>
      </c>
      <c r="AC953" s="19">
        <f t="shared" si="109"/>
        <v>937</v>
      </c>
      <c r="AD953" s="19" t="str">
        <f t="shared" si="105"/>
        <v/>
      </c>
      <c r="AE953" s="19" t="str">
        <f t="shared" si="106"/>
        <v/>
      </c>
      <c r="AG953" s="19" t="s">
        <v>981</v>
      </c>
      <c r="AH953" s="19" t="str">
        <f t="shared" si="107"/>
        <v>6171 JT Equity</v>
      </c>
      <c r="AI953" s="21">
        <f>IFERROR(IF($AG953&lt;&gt;"",_xll.BDP(AH953,"cur_mkt_cap")/1000000,""),"")</f>
        <v>4494.8413999999993</v>
      </c>
      <c r="AJ953" s="22">
        <f>IFERROR((COUNTIF($AI$17:$AI953,$AI953)-1)*0.0001+$AI953,"")</f>
        <v>4494.8413999999993</v>
      </c>
      <c r="AK953" s="22" t="str">
        <f t="shared" si="108"/>
        <v/>
      </c>
    </row>
    <row r="954" spans="3:37">
      <c r="C954" s="7" t="str">
        <f t="shared" si="104"/>
        <v/>
      </c>
      <c r="AC954" s="19">
        <f t="shared" si="109"/>
        <v>938</v>
      </c>
      <c r="AD954" s="19">
        <f t="shared" si="105"/>
        <v>2</v>
      </c>
      <c r="AE954" s="19" t="str">
        <f t="shared" si="106"/>
        <v/>
      </c>
      <c r="AG954" s="19" t="s">
        <v>982</v>
      </c>
      <c r="AH954" s="19" t="str">
        <f t="shared" si="107"/>
        <v>6178 JT Equity</v>
      </c>
      <c r="AI954" s="21">
        <f>IFERROR(IF($AG954&lt;&gt;"",_xll.BDP(AH954,"cur_mkt_cap")/1000000,""),"")</f>
        <v>6642000</v>
      </c>
      <c r="AJ954" s="22">
        <f>IFERROR((COUNTIF($AI$17:$AI954,$AI954)-1)*0.0001+$AI954,"")</f>
        <v>6642000</v>
      </c>
      <c r="AK954" s="22">
        <f t="shared" si="108"/>
        <v>6642000</v>
      </c>
    </row>
    <row r="955" spans="3:37">
      <c r="C955" s="7" t="str">
        <f t="shared" si="104"/>
        <v/>
      </c>
      <c r="AC955" s="19">
        <f t="shared" si="109"/>
        <v>939</v>
      </c>
      <c r="AD955" s="19" t="str">
        <f t="shared" si="105"/>
        <v/>
      </c>
      <c r="AE955" s="19" t="str">
        <f t="shared" si="106"/>
        <v/>
      </c>
      <c r="AG955" s="19" t="s">
        <v>983</v>
      </c>
      <c r="AH955" s="19" t="str">
        <f t="shared" si="107"/>
        <v>6183 JT Equity</v>
      </c>
      <c r="AI955" s="21">
        <f>IFERROR(IF($AG955&lt;&gt;"",_xll.BDP(AH955,"cur_mkt_cap")/1000000,""),"")</f>
        <v>72892.510462000006</v>
      </c>
      <c r="AJ955" s="22">
        <f>IFERROR((COUNTIF($AI$17:$AI955,$AI955)-1)*0.0001+$AI955,"")</f>
        <v>72892.510462000006</v>
      </c>
      <c r="AK955" s="22" t="str">
        <f t="shared" si="108"/>
        <v/>
      </c>
    </row>
    <row r="956" spans="3:37">
      <c r="C956" s="7" t="str">
        <f t="shared" si="104"/>
        <v/>
      </c>
      <c r="AC956" s="19">
        <f t="shared" si="109"/>
        <v>940</v>
      </c>
      <c r="AD956" s="19" t="str">
        <f t="shared" si="105"/>
        <v/>
      </c>
      <c r="AE956" s="19" t="str">
        <f t="shared" si="106"/>
        <v/>
      </c>
      <c r="AG956" s="19" t="s">
        <v>984</v>
      </c>
      <c r="AH956" s="19" t="str">
        <f t="shared" si="107"/>
        <v>6197 JT Equity</v>
      </c>
      <c r="AI956" s="21">
        <f>IFERROR(IF($AG956&lt;&gt;"",_xll.BDP(AH956,"cur_mkt_cap")/1000000,""),"")</f>
        <v>43467.9303</v>
      </c>
      <c r="AJ956" s="22">
        <f>IFERROR((COUNTIF($AI$17:$AI956,$AI956)-1)*0.0001+$AI956,"")</f>
        <v>43467.9303</v>
      </c>
      <c r="AK956" s="22" t="str">
        <f t="shared" si="108"/>
        <v/>
      </c>
    </row>
    <row r="957" spans="3:37">
      <c r="C957" s="7" t="str">
        <f t="shared" si="104"/>
        <v/>
      </c>
      <c r="AC957" s="19">
        <f t="shared" si="109"/>
        <v>941</v>
      </c>
      <c r="AD957" s="19">
        <f t="shared" si="105"/>
        <v>24</v>
      </c>
      <c r="AE957" s="19" t="str">
        <f t="shared" si="106"/>
        <v/>
      </c>
      <c r="AG957" s="19" t="s">
        <v>985</v>
      </c>
      <c r="AH957" s="19" t="str">
        <f t="shared" si="107"/>
        <v>6201 JT Equity</v>
      </c>
      <c r="AI957" s="21">
        <f>IFERROR(IF($AG957&lt;&gt;"",_xll.BDP(AH957,"cur_mkt_cap")/1000000,""),"")</f>
        <v>1795381.9264</v>
      </c>
      <c r="AJ957" s="22">
        <f>IFERROR((COUNTIF($AI$17:$AI957,$AI957)-1)*0.0001+$AI957,"")</f>
        <v>1795381.9264</v>
      </c>
      <c r="AK957" s="22">
        <f t="shared" si="108"/>
        <v>1795381.9264</v>
      </c>
    </row>
    <row r="958" spans="3:37">
      <c r="C958" s="7" t="str">
        <f t="shared" si="104"/>
        <v/>
      </c>
      <c r="AC958" s="19">
        <f t="shared" si="109"/>
        <v>942</v>
      </c>
      <c r="AD958" s="19" t="str">
        <f t="shared" si="105"/>
        <v/>
      </c>
      <c r="AE958" s="19" t="str">
        <f t="shared" si="106"/>
        <v/>
      </c>
      <c r="AG958" s="19" t="s">
        <v>986</v>
      </c>
      <c r="AH958" s="19" t="str">
        <f t="shared" si="107"/>
        <v>6203 JT Equity</v>
      </c>
      <c r="AI958" s="21">
        <f>IFERROR(IF($AG958&lt;&gt;"",_xll.BDP(AH958,"cur_mkt_cap")/1000000,""),"")</f>
        <v>8394.7016459999995</v>
      </c>
      <c r="AJ958" s="22">
        <f>IFERROR((COUNTIF($AI$17:$AI958,$AI958)-1)*0.0001+$AI958,"")</f>
        <v>8394.7016459999995</v>
      </c>
      <c r="AK958" s="22" t="str">
        <f t="shared" si="108"/>
        <v/>
      </c>
    </row>
    <row r="959" spans="3:37">
      <c r="C959" s="7" t="str">
        <f t="shared" si="104"/>
        <v/>
      </c>
      <c r="AC959" s="19">
        <f t="shared" si="109"/>
        <v>943</v>
      </c>
      <c r="AD959" s="19" t="str">
        <f t="shared" si="105"/>
        <v/>
      </c>
      <c r="AE959" s="19" t="str">
        <f t="shared" si="106"/>
        <v/>
      </c>
      <c r="AG959" s="19" t="s">
        <v>987</v>
      </c>
      <c r="AH959" s="19" t="str">
        <f t="shared" si="107"/>
        <v>6205 JT Equity</v>
      </c>
      <c r="AI959" s="21">
        <f>IFERROR(IF($AG959&lt;&gt;"",_xll.BDP(AH959,"cur_mkt_cap")/1000000,""),"")</f>
        <v>10346.127136000003</v>
      </c>
      <c r="AJ959" s="22">
        <f>IFERROR((COUNTIF($AI$17:$AI959,$AI959)-1)*0.0001+$AI959,"")</f>
        <v>10346.127136000003</v>
      </c>
      <c r="AK959" s="22" t="str">
        <f t="shared" si="108"/>
        <v/>
      </c>
    </row>
    <row r="960" spans="3:37">
      <c r="C960" s="7" t="str">
        <f t="shared" si="104"/>
        <v/>
      </c>
      <c r="AC960" s="19">
        <f t="shared" si="109"/>
        <v>944</v>
      </c>
      <c r="AD960" s="19" t="str">
        <f t="shared" si="105"/>
        <v/>
      </c>
      <c r="AE960" s="19" t="str">
        <f t="shared" si="106"/>
        <v/>
      </c>
      <c r="AG960" s="19" t="s">
        <v>988</v>
      </c>
      <c r="AH960" s="19" t="str">
        <f t="shared" si="107"/>
        <v>6208 JT Equity</v>
      </c>
      <c r="AI960" s="21">
        <f>IFERROR(IF($AG960&lt;&gt;"",_xll.BDP(AH960,"cur_mkt_cap")/1000000,""),"")</f>
        <v>4866.1106639999998</v>
      </c>
      <c r="AJ960" s="22">
        <f>IFERROR((COUNTIF($AI$17:$AI960,$AI960)-1)*0.0001+$AI960,"")</f>
        <v>4866.1106639999998</v>
      </c>
      <c r="AK960" s="22" t="str">
        <f t="shared" si="108"/>
        <v/>
      </c>
    </row>
    <row r="961" spans="3:37">
      <c r="C961" s="7" t="str">
        <f t="shared" si="104"/>
        <v/>
      </c>
      <c r="AC961" s="19">
        <f t="shared" si="109"/>
        <v>945</v>
      </c>
      <c r="AD961" s="19" t="str">
        <f t="shared" si="105"/>
        <v/>
      </c>
      <c r="AE961" s="19" t="str">
        <f t="shared" si="106"/>
        <v/>
      </c>
      <c r="AG961" s="19" t="s">
        <v>989</v>
      </c>
      <c r="AH961" s="19" t="str">
        <f t="shared" si="107"/>
        <v>6210 JT Equity</v>
      </c>
      <c r="AI961" s="21">
        <f>IFERROR(IF($AG961&lt;&gt;"",_xll.BDP(AH961,"cur_mkt_cap")/1000000,""),"")</f>
        <v>11987.037</v>
      </c>
      <c r="AJ961" s="22">
        <f>IFERROR((COUNTIF($AI$17:$AI961,$AI961)-1)*0.0001+$AI961,"")</f>
        <v>11987.037</v>
      </c>
      <c r="AK961" s="22" t="str">
        <f t="shared" si="108"/>
        <v/>
      </c>
    </row>
    <row r="962" spans="3:37">
      <c r="C962" s="7" t="str">
        <f t="shared" si="104"/>
        <v/>
      </c>
      <c r="AC962" s="19">
        <f t="shared" si="109"/>
        <v>946</v>
      </c>
      <c r="AD962" s="19" t="str">
        <f t="shared" si="105"/>
        <v/>
      </c>
      <c r="AE962" s="19" t="str">
        <f t="shared" si="106"/>
        <v/>
      </c>
      <c r="AG962" s="19" t="s">
        <v>990</v>
      </c>
      <c r="AH962" s="19" t="str">
        <f t="shared" si="107"/>
        <v>6217 JT Equity</v>
      </c>
      <c r="AI962" s="21">
        <f>IFERROR(IF($AG962&lt;&gt;"",_xll.BDP(AH962,"cur_mkt_cap")/1000000,""),"")</f>
        <v>12185.523808</v>
      </c>
      <c r="AJ962" s="22">
        <f>IFERROR((COUNTIF($AI$17:$AI962,$AI962)-1)*0.0001+$AI962,"")</f>
        <v>12185.523808</v>
      </c>
      <c r="AK962" s="22" t="str">
        <f t="shared" si="108"/>
        <v/>
      </c>
    </row>
    <row r="963" spans="3:37">
      <c r="C963" s="7" t="str">
        <f t="shared" si="104"/>
        <v/>
      </c>
      <c r="AC963" s="19">
        <f t="shared" si="109"/>
        <v>947</v>
      </c>
      <c r="AD963" s="19" t="str">
        <f t="shared" si="105"/>
        <v/>
      </c>
      <c r="AE963" s="19" t="str">
        <f t="shared" si="106"/>
        <v/>
      </c>
      <c r="AG963" s="19" t="s">
        <v>991</v>
      </c>
      <c r="AH963" s="19" t="str">
        <f t="shared" si="107"/>
        <v>6218 JT Equity</v>
      </c>
      <c r="AI963" s="21">
        <f>IFERROR(IF($AG963&lt;&gt;"",_xll.BDP(AH963,"cur_mkt_cap")/1000000,""),"")</f>
        <v>6099.3164159999997</v>
      </c>
      <c r="AJ963" s="22">
        <f>IFERROR((COUNTIF($AI$17:$AI963,$AI963)-1)*0.0001+$AI963,"")</f>
        <v>6099.3164159999997</v>
      </c>
      <c r="AK963" s="22" t="str">
        <f t="shared" si="108"/>
        <v/>
      </c>
    </row>
    <row r="964" spans="3:37">
      <c r="C964" s="7" t="str">
        <f t="shared" si="104"/>
        <v/>
      </c>
      <c r="AC964" s="19">
        <f t="shared" si="109"/>
        <v>948</v>
      </c>
      <c r="AD964" s="19" t="str">
        <f t="shared" si="105"/>
        <v/>
      </c>
      <c r="AE964" s="19" t="str">
        <f t="shared" si="106"/>
        <v/>
      </c>
      <c r="AG964" s="19" t="s">
        <v>992</v>
      </c>
      <c r="AH964" s="19" t="str">
        <f t="shared" si="107"/>
        <v>6222 JT Equity</v>
      </c>
      <c r="AI964" s="21">
        <f>IFERROR(IF($AG964&lt;&gt;"",_xll.BDP(AH964,"cur_mkt_cap")/1000000,""),"")</f>
        <v>141459</v>
      </c>
      <c r="AJ964" s="22">
        <f>IFERROR((COUNTIF($AI$17:$AI964,$AI964)-1)*0.0001+$AI964,"")</f>
        <v>141459</v>
      </c>
      <c r="AK964" s="22" t="str">
        <f t="shared" si="108"/>
        <v/>
      </c>
    </row>
    <row r="965" spans="3:37">
      <c r="C965" s="7" t="str">
        <f t="shared" si="104"/>
        <v/>
      </c>
      <c r="AC965" s="19">
        <f t="shared" si="109"/>
        <v>949</v>
      </c>
      <c r="AD965" s="19" t="str">
        <f t="shared" si="105"/>
        <v/>
      </c>
      <c r="AE965" s="19" t="str">
        <f t="shared" si="106"/>
        <v/>
      </c>
      <c r="AG965" s="19" t="s">
        <v>993</v>
      </c>
      <c r="AH965" s="19" t="str">
        <f t="shared" si="107"/>
        <v>6236 JT Equity</v>
      </c>
      <c r="AI965" s="21">
        <f>IFERROR(IF($AG965&lt;&gt;"",_xll.BDP(AH965,"cur_mkt_cap")/1000000,""),"")</f>
        <v>6037.4992859999993</v>
      </c>
      <c r="AJ965" s="22">
        <f>IFERROR((COUNTIF($AI$17:$AI965,$AI965)-1)*0.0001+$AI965,"")</f>
        <v>6037.4992859999993</v>
      </c>
      <c r="AK965" s="22" t="str">
        <f t="shared" si="108"/>
        <v/>
      </c>
    </row>
    <row r="966" spans="3:37">
      <c r="C966" s="7" t="str">
        <f t="shared" si="104"/>
        <v/>
      </c>
      <c r="AC966" s="19">
        <f t="shared" si="109"/>
        <v>950</v>
      </c>
      <c r="AD966" s="19" t="str">
        <f t="shared" si="105"/>
        <v/>
      </c>
      <c r="AE966" s="19" t="str">
        <f t="shared" si="106"/>
        <v/>
      </c>
      <c r="AG966" s="19" t="s">
        <v>994</v>
      </c>
      <c r="AH966" s="19" t="str">
        <f t="shared" si="107"/>
        <v>6238 JT Equity</v>
      </c>
      <c r="AI966" s="21">
        <f>IFERROR(IF($AG966&lt;&gt;"",_xll.BDP(AH966,"cur_mkt_cap")/1000000,""),"")</f>
        <v>43387.200000000004</v>
      </c>
      <c r="AJ966" s="22">
        <f>IFERROR((COUNTIF($AI$17:$AI966,$AI966)-1)*0.0001+$AI966,"")</f>
        <v>43387.200000000004</v>
      </c>
      <c r="AK966" s="22" t="str">
        <f t="shared" si="108"/>
        <v/>
      </c>
    </row>
    <row r="967" spans="3:37">
      <c r="C967" s="7" t="str">
        <f t="shared" si="104"/>
        <v/>
      </c>
      <c r="AC967" s="19">
        <f t="shared" si="109"/>
        <v>951</v>
      </c>
      <c r="AD967" s="19" t="str">
        <f t="shared" si="105"/>
        <v/>
      </c>
      <c r="AE967" s="19" t="str">
        <f t="shared" si="106"/>
        <v/>
      </c>
      <c r="AG967" s="19" t="s">
        <v>995</v>
      </c>
      <c r="AH967" s="19" t="str">
        <f t="shared" si="107"/>
        <v>6240 JT Equity</v>
      </c>
      <c r="AI967" s="21">
        <f>IFERROR(IF($AG967&lt;&gt;"",_xll.BDP(AH967,"cur_mkt_cap")/1000000,""),"")</f>
        <v>21418.236000000001</v>
      </c>
      <c r="AJ967" s="22">
        <f>IFERROR((COUNTIF($AI$17:$AI967,$AI967)-1)*0.0001+$AI967,"")</f>
        <v>21418.236000000001</v>
      </c>
      <c r="AK967" s="22" t="str">
        <f t="shared" si="108"/>
        <v/>
      </c>
    </row>
    <row r="968" spans="3:37">
      <c r="C968" s="7" t="str">
        <f t="shared" si="104"/>
        <v/>
      </c>
      <c r="AC968" s="19">
        <f t="shared" si="109"/>
        <v>952</v>
      </c>
      <c r="AD968" s="19" t="str">
        <f t="shared" si="105"/>
        <v/>
      </c>
      <c r="AE968" s="19" t="str">
        <f t="shared" si="106"/>
        <v/>
      </c>
      <c r="AG968" s="19" t="s">
        <v>996</v>
      </c>
      <c r="AH968" s="19" t="str">
        <f t="shared" si="107"/>
        <v>6247 JT Equity</v>
      </c>
      <c r="AI968" s="21">
        <f>IFERROR(IF($AG968&lt;&gt;"",_xll.BDP(AH968,"cur_mkt_cap")/1000000,""),"")</f>
        <v>30048.710399999996</v>
      </c>
      <c r="AJ968" s="22">
        <f>IFERROR((COUNTIF($AI$17:$AI968,$AI968)-1)*0.0001+$AI968,"")</f>
        <v>30048.710399999996</v>
      </c>
      <c r="AK968" s="22" t="str">
        <f t="shared" si="108"/>
        <v/>
      </c>
    </row>
    <row r="969" spans="3:37">
      <c r="C969" s="7" t="str">
        <f t="shared" si="104"/>
        <v/>
      </c>
      <c r="AC969" s="19">
        <f t="shared" si="109"/>
        <v>953</v>
      </c>
      <c r="AD969" s="19" t="str">
        <f t="shared" si="105"/>
        <v/>
      </c>
      <c r="AE969" s="19" t="str">
        <f t="shared" si="106"/>
        <v/>
      </c>
      <c r="AG969" s="19" t="s">
        <v>997</v>
      </c>
      <c r="AH969" s="19" t="str">
        <f t="shared" si="107"/>
        <v>6250 JT Equity</v>
      </c>
      <c r="AI969" s="21">
        <f>IFERROR(IF($AG969&lt;&gt;"",_xll.BDP(AH969,"cur_mkt_cap")/1000000,""),"")</f>
        <v>65986.208288000009</v>
      </c>
      <c r="AJ969" s="22">
        <f>IFERROR((COUNTIF($AI$17:$AI969,$AI969)-1)*0.0001+$AI969,"")</f>
        <v>65986.208288000009</v>
      </c>
      <c r="AK969" s="22" t="str">
        <f t="shared" si="108"/>
        <v/>
      </c>
    </row>
    <row r="970" spans="3:37">
      <c r="C970" s="7" t="str">
        <f t="shared" si="104"/>
        <v/>
      </c>
      <c r="AC970" s="19">
        <f t="shared" si="109"/>
        <v>954</v>
      </c>
      <c r="AD970" s="19" t="str">
        <f t="shared" si="105"/>
        <v/>
      </c>
      <c r="AE970" s="19" t="str">
        <f t="shared" si="106"/>
        <v/>
      </c>
      <c r="AG970" s="19" t="s">
        <v>998</v>
      </c>
      <c r="AH970" s="19" t="str">
        <f t="shared" si="107"/>
        <v>6262 JT Equity</v>
      </c>
      <c r="AI970" s="21">
        <f>IFERROR(IF($AG970&lt;&gt;"",_xll.BDP(AH970,"cur_mkt_cap")/1000000,""),"")</f>
        <v>20359.452000000001</v>
      </c>
      <c r="AJ970" s="22">
        <f>IFERROR((COUNTIF($AI$17:$AI970,$AI970)-1)*0.0001+$AI970,"")</f>
        <v>20359.452000000001</v>
      </c>
      <c r="AK970" s="22" t="str">
        <f t="shared" si="108"/>
        <v/>
      </c>
    </row>
    <row r="971" spans="3:37">
      <c r="C971" s="7" t="str">
        <f t="shared" si="104"/>
        <v/>
      </c>
      <c r="AC971" s="19">
        <f t="shared" si="109"/>
        <v>955</v>
      </c>
      <c r="AD971" s="19" t="str">
        <f t="shared" si="105"/>
        <v/>
      </c>
      <c r="AE971" s="19" t="str">
        <f t="shared" si="106"/>
        <v/>
      </c>
      <c r="AG971" s="19" t="s">
        <v>999</v>
      </c>
      <c r="AH971" s="19" t="str">
        <f t="shared" si="107"/>
        <v>6268 JT Equity</v>
      </c>
      <c r="AI971" s="21">
        <f>IFERROR(IF($AG971&lt;&gt;"",_xll.BDP(AH971,"cur_mkt_cap")/1000000,""),"")</f>
        <v>406059.17775500001</v>
      </c>
      <c r="AJ971" s="22">
        <f>IFERROR((COUNTIF($AI$17:$AI971,$AI971)-1)*0.0001+$AI971,"")</f>
        <v>406059.17775500001</v>
      </c>
      <c r="AK971" s="22" t="str">
        <f t="shared" si="108"/>
        <v/>
      </c>
    </row>
    <row r="972" spans="3:37">
      <c r="C972" s="7" t="str">
        <f t="shared" si="104"/>
        <v/>
      </c>
      <c r="AC972" s="19">
        <f t="shared" si="109"/>
        <v>956</v>
      </c>
      <c r="AD972" s="19" t="str">
        <f t="shared" si="105"/>
        <v/>
      </c>
      <c r="AE972" s="19" t="str">
        <f t="shared" si="106"/>
        <v/>
      </c>
      <c r="AG972" s="19" t="s">
        <v>1000</v>
      </c>
      <c r="AH972" s="19" t="str">
        <f t="shared" si="107"/>
        <v>6269 JT Equity</v>
      </c>
      <c r="AI972" s="21">
        <f>IFERROR(IF($AG972&lt;&gt;"",_xll.BDP(AH972,"cur_mkt_cap")/1000000,""),"")</f>
        <v>138820.08799999999</v>
      </c>
      <c r="AJ972" s="22">
        <f>IFERROR((COUNTIF($AI$17:$AI972,$AI972)-1)*0.0001+$AI972,"")</f>
        <v>138820.08799999999</v>
      </c>
      <c r="AK972" s="22" t="str">
        <f t="shared" si="108"/>
        <v/>
      </c>
    </row>
    <row r="973" spans="3:37">
      <c r="C973" s="7" t="str">
        <f t="shared" si="104"/>
        <v/>
      </c>
      <c r="AC973" s="19">
        <f t="shared" si="109"/>
        <v>957</v>
      </c>
      <c r="AD973" s="19" t="str">
        <f t="shared" si="105"/>
        <v/>
      </c>
      <c r="AE973" s="19" t="str">
        <f t="shared" si="106"/>
        <v/>
      </c>
      <c r="AG973" s="19" t="s">
        <v>1001</v>
      </c>
      <c r="AH973" s="19" t="str">
        <f t="shared" si="107"/>
        <v>6272 JT Equity</v>
      </c>
      <c r="AI973" s="21">
        <f>IFERROR(IF($AG973&lt;&gt;"",_xll.BDP(AH973,"cur_mkt_cap")/1000000,""),"")</f>
        <v>30890.495999999999</v>
      </c>
      <c r="AJ973" s="22">
        <f>IFERROR((COUNTIF($AI$17:$AI973,$AI973)-1)*0.0001+$AI973,"")</f>
        <v>30890.495999999999</v>
      </c>
      <c r="AK973" s="22" t="str">
        <f t="shared" si="108"/>
        <v/>
      </c>
    </row>
    <row r="974" spans="3:37">
      <c r="C974" s="7" t="str">
        <f t="shared" si="104"/>
        <v/>
      </c>
      <c r="AC974" s="19">
        <f t="shared" si="109"/>
        <v>958</v>
      </c>
      <c r="AD974" s="19">
        <f t="shared" si="105"/>
        <v>18</v>
      </c>
      <c r="AE974" s="19" t="str">
        <f t="shared" si="106"/>
        <v/>
      </c>
      <c r="AG974" s="19" t="s">
        <v>1002</v>
      </c>
      <c r="AH974" s="19" t="str">
        <f t="shared" si="107"/>
        <v>6273 JT Equity</v>
      </c>
      <c r="AI974" s="21">
        <f>IFERROR(IF($AG974&lt;&gt;"",_xll.BDP(AH974,"cur_mkt_cap")/1000000,""),"")</f>
        <v>2145040.3905600002</v>
      </c>
      <c r="AJ974" s="22">
        <f>IFERROR((COUNTIF($AI$17:$AI974,$AI974)-1)*0.0001+$AI974,"")</f>
        <v>2145040.3905600002</v>
      </c>
      <c r="AK974" s="22">
        <f t="shared" si="108"/>
        <v>2145040.3905600002</v>
      </c>
    </row>
    <row r="975" spans="3:37">
      <c r="C975" s="7" t="str">
        <f t="shared" si="104"/>
        <v/>
      </c>
      <c r="AC975" s="19">
        <f t="shared" si="109"/>
        <v>959</v>
      </c>
      <c r="AD975" s="19" t="str">
        <f t="shared" si="105"/>
        <v/>
      </c>
      <c r="AE975" s="19" t="str">
        <f t="shared" si="106"/>
        <v/>
      </c>
      <c r="AG975" s="19" t="s">
        <v>1003</v>
      </c>
      <c r="AH975" s="19" t="str">
        <f t="shared" si="107"/>
        <v>6274 JT Equity</v>
      </c>
      <c r="AI975" s="21">
        <f>IFERROR(IF($AG975&lt;&gt;"",_xll.BDP(AH975,"cur_mkt_cap")/1000000,""),"")</f>
        <v>16479.044999999998</v>
      </c>
      <c r="AJ975" s="22">
        <f>IFERROR((COUNTIF($AI$17:$AI975,$AI975)-1)*0.0001+$AI975,"")</f>
        <v>16479.044999999998</v>
      </c>
      <c r="AK975" s="22" t="str">
        <f t="shared" si="108"/>
        <v/>
      </c>
    </row>
    <row r="976" spans="3:37">
      <c r="C976" s="7" t="str">
        <f t="shared" si="104"/>
        <v/>
      </c>
      <c r="AC976" s="19">
        <f t="shared" si="109"/>
        <v>960</v>
      </c>
      <c r="AD976" s="19" t="str">
        <f t="shared" si="105"/>
        <v/>
      </c>
      <c r="AE976" s="19" t="str">
        <f t="shared" si="106"/>
        <v/>
      </c>
      <c r="AG976" s="19" t="s">
        <v>1004</v>
      </c>
      <c r="AH976" s="19" t="str">
        <f t="shared" si="107"/>
        <v>6277 JT Equity</v>
      </c>
      <c r="AI976" s="21">
        <f>IFERROR(IF($AG976&lt;&gt;"",_xll.BDP(AH976,"cur_mkt_cap")/1000000,""),"")</f>
        <v>36054.902438999998</v>
      </c>
      <c r="AJ976" s="22">
        <f>IFERROR((COUNTIF($AI$17:$AI976,$AI976)-1)*0.0001+$AI976,"")</f>
        <v>36054.902438999998</v>
      </c>
      <c r="AK976" s="22" t="str">
        <f t="shared" si="108"/>
        <v/>
      </c>
    </row>
    <row r="977" spans="3:37">
      <c r="C977" s="7" t="str">
        <f t="shared" ref="C977:C1004" si="110">IFERROR(IF(AC977&lt;&gt;"",INDEX(AH:AH,MATCH(AC977,AD:AD,0)),""),"")</f>
        <v/>
      </c>
      <c r="AC977" s="19">
        <f t="shared" si="109"/>
        <v>961</v>
      </c>
      <c r="AD977" s="19" t="str">
        <f t="shared" ref="AD977:AD1004" si="111">IFERROR(RANK(AK977,AK:AK,0),"")</f>
        <v/>
      </c>
      <c r="AE977" s="19" t="str">
        <f t="shared" ref="AE977:AE1004" si="112">IF(C977&lt;&gt;"",1+AE976,"")</f>
        <v/>
      </c>
      <c r="AG977" s="19" t="s">
        <v>1005</v>
      </c>
      <c r="AH977" s="19" t="str">
        <f t="shared" ref="AH977:AH1004" si="113">IF($AG977&lt;&gt;"",$AG977&amp;" "&amp;"Equity","")</f>
        <v>6278 JT Equity</v>
      </c>
      <c r="AI977" s="21">
        <f>IFERROR(IF($AG977&lt;&gt;"",_xll.BDP(AH977,"cur_mkt_cap")/1000000,""),"")</f>
        <v>75150.752850000004</v>
      </c>
      <c r="AJ977" s="22">
        <f>IFERROR((COUNTIF($AI$17:$AI977,$AI977)-1)*0.0001+$AI977,"")</f>
        <v>75150.752850000004</v>
      </c>
      <c r="AK977" s="22" t="str">
        <f t="shared" ref="AK977:AK1004" si="114">IF(AJ977&gt;$F$1,AJ977,"")</f>
        <v/>
      </c>
    </row>
    <row r="978" spans="3:37">
      <c r="C978" s="7" t="str">
        <f t="shared" si="110"/>
        <v/>
      </c>
      <c r="AC978" s="19">
        <f t="shared" ref="AC978:AC1004" si="115">IF(AH978&lt;&gt;"",1+AC977,"")</f>
        <v>962</v>
      </c>
      <c r="AD978" s="19" t="str">
        <f t="shared" si="111"/>
        <v/>
      </c>
      <c r="AE978" s="19" t="str">
        <f t="shared" si="112"/>
        <v/>
      </c>
      <c r="AG978" s="19" t="s">
        <v>1006</v>
      </c>
      <c r="AH978" s="19" t="str">
        <f t="shared" si="113"/>
        <v>6282 JT Equity</v>
      </c>
      <c r="AI978" s="21">
        <f>IFERROR(IF($AG978&lt;&gt;"",_xll.BDP(AH978,"cur_mkt_cap")/1000000,""),"")</f>
        <v>75396.148885000002</v>
      </c>
      <c r="AJ978" s="22">
        <f>IFERROR((COUNTIF($AI$17:$AI978,$AI978)-1)*0.0001+$AI978,"")</f>
        <v>75396.148885000002</v>
      </c>
      <c r="AK978" s="22" t="str">
        <f t="shared" si="114"/>
        <v/>
      </c>
    </row>
    <row r="979" spans="3:37">
      <c r="C979" s="7" t="str">
        <f t="shared" si="110"/>
        <v/>
      </c>
      <c r="AC979" s="19">
        <f t="shared" si="115"/>
        <v>963</v>
      </c>
      <c r="AD979" s="19" t="str">
        <f t="shared" si="111"/>
        <v/>
      </c>
      <c r="AE979" s="19" t="str">
        <f t="shared" si="112"/>
        <v/>
      </c>
      <c r="AG979" s="19" t="s">
        <v>1007</v>
      </c>
      <c r="AH979" s="19" t="str">
        <f t="shared" si="113"/>
        <v>6284 JT Equity</v>
      </c>
      <c r="AI979" s="21">
        <f>IFERROR(IF($AG979&lt;&gt;"",_xll.BDP(AH979,"cur_mkt_cap")/1000000,""),"")</f>
        <v>36990.415200000003</v>
      </c>
      <c r="AJ979" s="22">
        <f>IFERROR((COUNTIF($AI$17:$AI979,$AI979)-1)*0.0001+$AI979,"")</f>
        <v>36990.415200000003</v>
      </c>
      <c r="AK979" s="22" t="str">
        <f t="shared" si="114"/>
        <v/>
      </c>
    </row>
    <row r="980" spans="3:37">
      <c r="C980" s="7" t="str">
        <f t="shared" si="110"/>
        <v/>
      </c>
      <c r="AC980" s="19">
        <f t="shared" si="115"/>
        <v>964</v>
      </c>
      <c r="AD980" s="19" t="str">
        <f t="shared" si="111"/>
        <v/>
      </c>
      <c r="AE980" s="19" t="str">
        <f t="shared" si="112"/>
        <v/>
      </c>
      <c r="AG980" s="19" t="s">
        <v>1008</v>
      </c>
      <c r="AH980" s="19" t="str">
        <f t="shared" si="113"/>
        <v>6287 JT Equity</v>
      </c>
      <c r="AI980" s="21">
        <f>IFERROR(IF($AG980&lt;&gt;"",_xll.BDP(AH980,"cur_mkt_cap")/1000000,""),"")</f>
        <v>87442.789967999997</v>
      </c>
      <c r="AJ980" s="22">
        <f>IFERROR((COUNTIF($AI$17:$AI980,$AI980)-1)*0.0001+$AI980,"")</f>
        <v>87442.789967999997</v>
      </c>
      <c r="AK980" s="22" t="str">
        <f t="shared" si="114"/>
        <v/>
      </c>
    </row>
    <row r="981" spans="3:37">
      <c r="C981" s="7" t="str">
        <f t="shared" si="110"/>
        <v/>
      </c>
      <c r="AC981" s="19">
        <f t="shared" si="115"/>
        <v>965</v>
      </c>
      <c r="AD981" s="19" t="str">
        <f t="shared" si="111"/>
        <v/>
      </c>
      <c r="AE981" s="19" t="str">
        <f t="shared" si="112"/>
        <v/>
      </c>
      <c r="AG981" s="19" t="s">
        <v>1009</v>
      </c>
      <c r="AH981" s="19" t="str">
        <f t="shared" si="113"/>
        <v>6291 JT Equity</v>
      </c>
      <c r="AI981" s="21">
        <f>IFERROR(IF($AG981&lt;&gt;"",_xll.BDP(AH981,"cur_mkt_cap")/1000000,""),"")</f>
        <v>5916.5064999999986</v>
      </c>
      <c r="AJ981" s="22">
        <f>IFERROR((COUNTIF($AI$17:$AI981,$AI981)-1)*0.0001+$AI981,"")</f>
        <v>5916.5064999999986</v>
      </c>
      <c r="AK981" s="22" t="str">
        <f t="shared" si="114"/>
        <v/>
      </c>
    </row>
    <row r="982" spans="3:37">
      <c r="C982" s="7" t="str">
        <f t="shared" si="110"/>
        <v/>
      </c>
      <c r="AC982" s="19">
        <f t="shared" si="115"/>
        <v>966</v>
      </c>
      <c r="AD982" s="19" t="str">
        <f t="shared" si="111"/>
        <v/>
      </c>
      <c r="AE982" s="19" t="str">
        <f t="shared" si="112"/>
        <v/>
      </c>
      <c r="AG982" s="19" t="s">
        <v>1010</v>
      </c>
      <c r="AH982" s="19" t="str">
        <f t="shared" si="113"/>
        <v>6293 JT Equity</v>
      </c>
      <c r="AI982" s="21">
        <f>IFERROR(IF($AG982&lt;&gt;"",_xll.BDP(AH982,"cur_mkt_cap")/1000000,""),"")</f>
        <v>25300.991999999998</v>
      </c>
      <c r="AJ982" s="22">
        <f>IFERROR((COUNTIF($AI$17:$AI982,$AI982)-1)*0.0001+$AI982,"")</f>
        <v>25300.991999999998</v>
      </c>
      <c r="AK982" s="22" t="str">
        <f t="shared" si="114"/>
        <v/>
      </c>
    </row>
    <row r="983" spans="3:37">
      <c r="C983" s="7" t="str">
        <f t="shared" si="110"/>
        <v/>
      </c>
      <c r="AC983" s="19">
        <f t="shared" si="115"/>
        <v>967</v>
      </c>
      <c r="AD983" s="19" t="str">
        <f t="shared" si="111"/>
        <v/>
      </c>
      <c r="AE983" s="19" t="str">
        <f t="shared" si="112"/>
        <v/>
      </c>
      <c r="AG983" s="19" t="s">
        <v>1011</v>
      </c>
      <c r="AH983" s="19" t="str">
        <f t="shared" si="113"/>
        <v>6294 JT Equity</v>
      </c>
      <c r="AI983" s="21">
        <f>IFERROR(IF($AG983&lt;&gt;"",_xll.BDP(AH983,"cur_mkt_cap")/1000000,""),"")</f>
        <v>8493.7224999999999</v>
      </c>
      <c r="AJ983" s="22">
        <f>IFERROR((COUNTIF($AI$17:$AI983,$AI983)-1)*0.0001+$AI983,"")</f>
        <v>8493.7224999999999</v>
      </c>
      <c r="AK983" s="22" t="str">
        <f t="shared" si="114"/>
        <v/>
      </c>
    </row>
    <row r="984" spans="3:37">
      <c r="C984" s="7" t="str">
        <f t="shared" si="110"/>
        <v/>
      </c>
      <c r="AC984" s="19">
        <f t="shared" si="115"/>
        <v>968</v>
      </c>
      <c r="AD984" s="19" t="str">
        <f t="shared" si="111"/>
        <v/>
      </c>
      <c r="AE984" s="19" t="str">
        <f t="shared" si="112"/>
        <v/>
      </c>
      <c r="AG984" s="19" t="s">
        <v>1012</v>
      </c>
      <c r="AH984" s="19" t="str">
        <f t="shared" si="113"/>
        <v>6298 JT Equity</v>
      </c>
      <c r="AI984" s="21">
        <f>IFERROR(IF($AG984&lt;&gt;"",_xll.BDP(AH984,"cur_mkt_cap")/1000000,""),"")</f>
        <v>13196.136668000001</v>
      </c>
      <c r="AJ984" s="22">
        <f>IFERROR((COUNTIF($AI$17:$AI984,$AI984)-1)*0.0001+$AI984,"")</f>
        <v>13196.136668000001</v>
      </c>
      <c r="AK984" s="22" t="str">
        <f t="shared" si="114"/>
        <v/>
      </c>
    </row>
    <row r="985" spans="3:37">
      <c r="C985" s="7" t="str">
        <f t="shared" si="110"/>
        <v/>
      </c>
      <c r="AC985" s="19">
        <f t="shared" si="115"/>
        <v>969</v>
      </c>
      <c r="AD985" s="19">
        <f t="shared" si="111"/>
        <v>12</v>
      </c>
      <c r="AE985" s="19" t="str">
        <f t="shared" si="112"/>
        <v/>
      </c>
      <c r="AG985" s="19" t="s">
        <v>1013</v>
      </c>
      <c r="AH985" s="19" t="str">
        <f t="shared" si="113"/>
        <v>6301 JT Equity</v>
      </c>
      <c r="AI985" s="21">
        <f>IFERROR(IF($AG985&lt;&gt;"",_xll.BDP(AH985,"cur_mkt_cap")/1000000,""),"")</f>
        <v>2744836.67184</v>
      </c>
      <c r="AJ985" s="22">
        <f>IFERROR((COUNTIF($AI$17:$AI985,$AI985)-1)*0.0001+$AI985,"")</f>
        <v>2744836.67184</v>
      </c>
      <c r="AK985" s="22">
        <f t="shared" si="114"/>
        <v>2744836.67184</v>
      </c>
    </row>
    <row r="986" spans="3:37">
      <c r="C986" s="7" t="str">
        <f t="shared" si="110"/>
        <v/>
      </c>
      <c r="AC986" s="19">
        <f t="shared" si="115"/>
        <v>970</v>
      </c>
      <c r="AD986" s="19" t="str">
        <f t="shared" si="111"/>
        <v/>
      </c>
      <c r="AE986" s="19" t="str">
        <f t="shared" si="112"/>
        <v/>
      </c>
      <c r="AG986" s="19" t="s">
        <v>1014</v>
      </c>
      <c r="AH986" s="19" t="str">
        <f t="shared" si="113"/>
        <v>6302 JT Equity</v>
      </c>
      <c r="AI986" s="21">
        <f>IFERROR(IF($AG986&lt;&gt;"",_xll.BDP(AH986,"cur_mkt_cap")/1000000,""),"")</f>
        <v>508214.16393500002</v>
      </c>
      <c r="AJ986" s="22">
        <f>IFERROR((COUNTIF($AI$17:$AI986,$AI986)-1)*0.0001+$AI986,"")</f>
        <v>508214.16393500002</v>
      </c>
      <c r="AK986" s="22" t="str">
        <f t="shared" si="114"/>
        <v/>
      </c>
    </row>
    <row r="987" spans="3:37">
      <c r="C987" s="7" t="str">
        <f t="shared" si="110"/>
        <v/>
      </c>
      <c r="AC987" s="19">
        <f t="shared" si="115"/>
        <v>971</v>
      </c>
      <c r="AD987" s="19" t="str">
        <f t="shared" si="111"/>
        <v/>
      </c>
      <c r="AE987" s="19" t="str">
        <f t="shared" si="112"/>
        <v/>
      </c>
      <c r="AG987" s="19" t="s">
        <v>1015</v>
      </c>
      <c r="AH987" s="19" t="str">
        <f t="shared" si="113"/>
        <v>6305 JT Equity</v>
      </c>
      <c r="AI987" s="21">
        <f>IFERROR(IF($AG987&lt;&gt;"",_xll.BDP(AH987,"cur_mkt_cap")/1000000,""),"")</f>
        <v>577153.646954</v>
      </c>
      <c r="AJ987" s="22">
        <f>IFERROR((COUNTIF($AI$17:$AI987,$AI987)-1)*0.0001+$AI987,"")</f>
        <v>577153.646954</v>
      </c>
      <c r="AK987" s="22" t="str">
        <f t="shared" si="114"/>
        <v/>
      </c>
    </row>
    <row r="988" spans="3:37">
      <c r="C988" s="7" t="str">
        <f t="shared" si="110"/>
        <v/>
      </c>
      <c r="AC988" s="19">
        <f t="shared" si="115"/>
        <v>972</v>
      </c>
      <c r="AD988" s="19" t="str">
        <f t="shared" si="111"/>
        <v/>
      </c>
      <c r="AE988" s="19" t="str">
        <f t="shared" si="112"/>
        <v/>
      </c>
      <c r="AG988" s="19" t="s">
        <v>1016</v>
      </c>
      <c r="AH988" s="19" t="str">
        <f t="shared" si="113"/>
        <v>6306 JT Equity</v>
      </c>
      <c r="AI988" s="21">
        <f>IFERROR(IF($AG988&lt;&gt;"",_xll.BDP(AH988,"cur_mkt_cap")/1000000,""),"")</f>
        <v>17798.861210999999</v>
      </c>
      <c r="AJ988" s="22">
        <f>IFERROR((COUNTIF($AI$17:$AI988,$AI988)-1)*0.0001+$AI988,"")</f>
        <v>17798.861210999999</v>
      </c>
      <c r="AK988" s="22" t="str">
        <f t="shared" si="114"/>
        <v/>
      </c>
    </row>
    <row r="989" spans="3:37">
      <c r="C989" s="7" t="str">
        <f t="shared" si="110"/>
        <v/>
      </c>
      <c r="AC989" s="19">
        <f t="shared" si="115"/>
        <v>973</v>
      </c>
      <c r="AD989" s="19" t="str">
        <f t="shared" si="111"/>
        <v/>
      </c>
      <c r="AE989" s="19" t="str">
        <f t="shared" si="112"/>
        <v/>
      </c>
      <c r="AG989" s="19" t="s">
        <v>1017</v>
      </c>
      <c r="AH989" s="19" t="str">
        <f t="shared" si="113"/>
        <v>6309 JT Equity</v>
      </c>
      <c r="AI989" s="21">
        <f>IFERROR(IF($AG989&lt;&gt;"",_xll.BDP(AH989,"cur_mkt_cap")/1000000,""),"")</f>
        <v>20286.943200000002</v>
      </c>
      <c r="AJ989" s="22">
        <f>IFERROR((COUNTIF($AI$17:$AI989,$AI989)-1)*0.0001+$AI989,"")</f>
        <v>20286.943200000002</v>
      </c>
      <c r="AK989" s="22" t="str">
        <f t="shared" si="114"/>
        <v/>
      </c>
    </row>
    <row r="990" spans="3:37">
      <c r="C990" s="7" t="str">
        <f t="shared" si="110"/>
        <v/>
      </c>
      <c r="AC990" s="19">
        <f t="shared" si="115"/>
        <v>974</v>
      </c>
      <c r="AD990" s="19" t="str">
        <f t="shared" si="111"/>
        <v/>
      </c>
      <c r="AE990" s="19" t="str">
        <f t="shared" si="112"/>
        <v/>
      </c>
      <c r="AG990" s="19" t="s">
        <v>1018</v>
      </c>
      <c r="AH990" s="19" t="str">
        <f t="shared" si="113"/>
        <v>6310 JT Equity</v>
      </c>
      <c r="AI990" s="21">
        <f>IFERROR(IF($AG990&lt;&gt;"",_xll.BDP(AH990,"cur_mkt_cap")/1000000,""),"")</f>
        <v>58381.883744000006</v>
      </c>
      <c r="AJ990" s="22">
        <f>IFERROR((COUNTIF($AI$17:$AI990,$AI990)-1)*0.0001+$AI990,"")</f>
        <v>58381.883744000006</v>
      </c>
      <c r="AK990" s="22" t="str">
        <f t="shared" si="114"/>
        <v/>
      </c>
    </row>
    <row r="991" spans="3:37">
      <c r="C991" s="7" t="str">
        <f t="shared" si="110"/>
        <v/>
      </c>
      <c r="AC991" s="19">
        <f t="shared" si="115"/>
        <v>975</v>
      </c>
      <c r="AD991" s="19" t="str">
        <f t="shared" si="111"/>
        <v/>
      </c>
      <c r="AE991" s="19" t="str">
        <f t="shared" si="112"/>
        <v/>
      </c>
      <c r="AG991" s="19" t="s">
        <v>1019</v>
      </c>
      <c r="AH991" s="19" t="str">
        <f t="shared" si="113"/>
        <v>6315 JT Equity</v>
      </c>
      <c r="AI991" s="21">
        <f>IFERROR(IF($AG991&lt;&gt;"",_xll.BDP(AH991,"cur_mkt_cap")/1000000,""),"")</f>
        <v>51194.668272000003</v>
      </c>
      <c r="AJ991" s="22">
        <f>IFERROR((COUNTIF($AI$17:$AI991,$AI991)-1)*0.0001+$AI991,"")</f>
        <v>51194.668272000003</v>
      </c>
      <c r="AK991" s="22" t="str">
        <f t="shared" si="114"/>
        <v/>
      </c>
    </row>
    <row r="992" spans="3:37">
      <c r="C992" s="7" t="str">
        <f t="shared" si="110"/>
        <v/>
      </c>
      <c r="AC992" s="19">
        <f t="shared" si="115"/>
        <v>976</v>
      </c>
      <c r="AD992" s="19" t="str">
        <f t="shared" si="111"/>
        <v/>
      </c>
      <c r="AE992" s="19" t="str">
        <f t="shared" si="112"/>
        <v/>
      </c>
      <c r="AG992" s="19" t="s">
        <v>1020</v>
      </c>
      <c r="AH992" s="19" t="str">
        <f t="shared" si="113"/>
        <v>6316 JT Equity</v>
      </c>
      <c r="AI992" s="21">
        <f>IFERROR(IF($AG992&lt;&gt;"",_xll.BDP(AH992,"cur_mkt_cap")/1000000,""),"")</f>
        <v>9756.905632</v>
      </c>
      <c r="AJ992" s="22">
        <f>IFERROR((COUNTIF($AI$17:$AI992,$AI992)-1)*0.0001+$AI992,"")</f>
        <v>9756.905632</v>
      </c>
      <c r="AK992" s="22" t="str">
        <f t="shared" si="114"/>
        <v/>
      </c>
    </row>
    <row r="993" spans="3:42">
      <c r="C993" s="7" t="str">
        <f t="shared" si="110"/>
        <v/>
      </c>
      <c r="AC993" s="19">
        <f t="shared" si="115"/>
        <v>977</v>
      </c>
      <c r="AD993" s="19" t="str">
        <f t="shared" si="111"/>
        <v/>
      </c>
      <c r="AE993" s="19" t="str">
        <f t="shared" si="112"/>
        <v/>
      </c>
      <c r="AG993" s="19" t="s">
        <v>1021</v>
      </c>
      <c r="AH993" s="19" t="str">
        <f t="shared" si="113"/>
        <v>6317 JT Equity</v>
      </c>
      <c r="AI993" s="21">
        <f>IFERROR(IF($AG993&lt;&gt;"",_xll.BDP(AH993,"cur_mkt_cap")/1000000,""),"")</f>
        <v>24117.356696999999</v>
      </c>
      <c r="AJ993" s="22">
        <f>IFERROR((COUNTIF($AI$17:$AI993,$AI993)-1)*0.0001+$AI993,"")</f>
        <v>24117.356696999999</v>
      </c>
      <c r="AK993" s="22" t="str">
        <f t="shared" si="114"/>
        <v/>
      </c>
    </row>
    <row r="994" spans="3:42">
      <c r="C994" s="7" t="str">
        <f t="shared" si="110"/>
        <v/>
      </c>
      <c r="AC994" s="19">
        <f t="shared" si="115"/>
        <v>978</v>
      </c>
      <c r="AD994" s="19" t="str">
        <f t="shared" si="111"/>
        <v/>
      </c>
      <c r="AE994" s="19" t="str">
        <f t="shared" si="112"/>
        <v/>
      </c>
      <c r="AG994" s="19" t="s">
        <v>1022</v>
      </c>
      <c r="AH994" s="19" t="str">
        <f t="shared" si="113"/>
        <v>6319 JT Equity</v>
      </c>
      <c r="AI994" s="21">
        <f>IFERROR(IF($AG994&lt;&gt;"",_xll.BDP(AH994,"cur_mkt_cap")/1000000,""),"")</f>
        <v>19195</v>
      </c>
      <c r="AJ994" s="22">
        <f>IFERROR((COUNTIF($AI$17:$AI994,$AI994)-1)*0.0001+$AI994,"")</f>
        <v>19195</v>
      </c>
      <c r="AK994" s="22" t="str">
        <f t="shared" si="114"/>
        <v/>
      </c>
    </row>
    <row r="995" spans="3:42">
      <c r="C995" s="7" t="str">
        <f t="shared" si="110"/>
        <v/>
      </c>
      <c r="AC995" s="19">
        <f t="shared" si="115"/>
        <v>979</v>
      </c>
      <c r="AD995" s="19" t="str">
        <f t="shared" si="111"/>
        <v/>
      </c>
      <c r="AE995" s="19" t="str">
        <f t="shared" si="112"/>
        <v/>
      </c>
      <c r="AG995" s="19" t="s">
        <v>1023</v>
      </c>
      <c r="AH995" s="19" t="str">
        <f t="shared" si="113"/>
        <v>6323 JT Equity</v>
      </c>
      <c r="AI995" s="21">
        <f>IFERROR(IF($AG995&lt;&gt;"",_xll.BDP(AH995,"cur_mkt_cap")/1000000,""),"")</f>
        <v>44329.32</v>
      </c>
      <c r="AJ995" s="22">
        <f>IFERROR((COUNTIF($AI$17:$AI995,$AI995)-1)*0.0001+$AI995,"")</f>
        <v>44329.32</v>
      </c>
      <c r="AK995" s="22" t="str">
        <f t="shared" si="114"/>
        <v/>
      </c>
    </row>
    <row r="996" spans="3:42">
      <c r="C996" s="7" t="str">
        <f t="shared" si="110"/>
        <v/>
      </c>
      <c r="AC996" s="19">
        <f t="shared" si="115"/>
        <v>980</v>
      </c>
      <c r="AD996" s="19" t="str">
        <f t="shared" si="111"/>
        <v/>
      </c>
      <c r="AE996" s="19" t="str">
        <f t="shared" si="112"/>
        <v/>
      </c>
      <c r="AG996" s="19" t="s">
        <v>1024</v>
      </c>
      <c r="AH996" s="19" t="str">
        <f t="shared" si="113"/>
        <v>6325 JT Equity</v>
      </c>
      <c r="AI996" s="21">
        <f>IFERROR(IF($AG996&lt;&gt;"",_xll.BDP(AH996,"cur_mkt_cap")/1000000,""),"")</f>
        <v>8106</v>
      </c>
      <c r="AJ996" s="22">
        <f>IFERROR((COUNTIF($AI$17:$AI996,$AI996)-1)*0.0001+$AI996,"")</f>
        <v>8106</v>
      </c>
      <c r="AK996" s="22" t="str">
        <f t="shared" si="114"/>
        <v/>
      </c>
    </row>
    <row r="997" spans="3:42">
      <c r="C997" s="7" t="str">
        <f t="shared" si="110"/>
        <v/>
      </c>
      <c r="AC997" s="19">
        <f t="shared" si="115"/>
        <v>981</v>
      </c>
      <c r="AD997" s="19">
        <f t="shared" si="111"/>
        <v>14</v>
      </c>
      <c r="AE997" s="19" t="str">
        <f t="shared" si="112"/>
        <v/>
      </c>
      <c r="AG997" s="19" t="s">
        <v>1025</v>
      </c>
      <c r="AH997" s="19" t="str">
        <f t="shared" si="113"/>
        <v>6326 JT Equity</v>
      </c>
      <c r="AI997" s="21">
        <f>IFERROR(IF($AG997&lt;&gt;"",_xll.BDP(AH997,"cur_mkt_cap")/1000000,""),"")</f>
        <v>2304137.7576699997</v>
      </c>
      <c r="AJ997" s="22">
        <f>IFERROR((COUNTIF($AI$17:$AI997,$AI997)-1)*0.0001+$AI997,"")</f>
        <v>2304137.7576699997</v>
      </c>
      <c r="AK997" s="22">
        <f t="shared" si="114"/>
        <v>2304137.7576699997</v>
      </c>
    </row>
    <row r="998" spans="3:42">
      <c r="C998" s="7" t="str">
        <f t="shared" si="110"/>
        <v/>
      </c>
      <c r="AC998" s="19">
        <f t="shared" si="115"/>
        <v>982</v>
      </c>
      <c r="AD998" s="19" t="str">
        <f t="shared" si="111"/>
        <v/>
      </c>
      <c r="AE998" s="19" t="str">
        <f t="shared" si="112"/>
        <v/>
      </c>
      <c r="AG998" s="19" t="s">
        <v>1026</v>
      </c>
      <c r="AH998" s="19" t="str">
        <f t="shared" si="113"/>
        <v>6328 JT Equity</v>
      </c>
      <c r="AI998" s="21">
        <f>IFERROR(IF($AG998&lt;&gt;"",_xll.BDP(AH998,"cur_mkt_cap")/1000000,""),"")</f>
        <v>9192.8349999999991</v>
      </c>
      <c r="AJ998" s="22">
        <f>IFERROR((COUNTIF($AI$17:$AI998,$AI998)-1)*0.0001+$AI998,"")</f>
        <v>9192.8349999999991</v>
      </c>
      <c r="AK998" s="22" t="str">
        <f t="shared" si="114"/>
        <v/>
      </c>
    </row>
    <row r="999" spans="3:42">
      <c r="C999" s="7" t="str">
        <f t="shared" si="110"/>
        <v/>
      </c>
      <c r="AC999" s="19">
        <f t="shared" si="115"/>
        <v>983</v>
      </c>
      <c r="AD999" s="19" t="str">
        <f t="shared" si="111"/>
        <v/>
      </c>
      <c r="AE999" s="19" t="str">
        <f t="shared" si="112"/>
        <v/>
      </c>
      <c r="AG999" s="19" t="s">
        <v>1027</v>
      </c>
      <c r="AH999" s="19" t="str">
        <f t="shared" si="113"/>
        <v>6330 JT Equity</v>
      </c>
      <c r="AI999" s="21">
        <f>IFERROR(IF($AG999&lt;&gt;"",_xll.BDP(AH999,"cur_mkt_cap")/1000000,""),"")</f>
        <v>52439.570608000002</v>
      </c>
      <c r="AJ999" s="22">
        <f>IFERROR((COUNTIF($AI$17:$AI999,$AI999)-1)*0.0001+$AI999,"")</f>
        <v>52439.570608000002</v>
      </c>
      <c r="AK999" s="22" t="str">
        <f t="shared" si="114"/>
        <v/>
      </c>
    </row>
    <row r="1000" spans="3:42">
      <c r="C1000" s="7" t="str">
        <f t="shared" si="110"/>
        <v/>
      </c>
      <c r="AC1000" s="19">
        <f t="shared" si="115"/>
        <v>984</v>
      </c>
      <c r="AD1000" s="19" t="str">
        <f t="shared" si="111"/>
        <v/>
      </c>
      <c r="AE1000" s="19" t="str">
        <f t="shared" si="112"/>
        <v/>
      </c>
      <c r="AG1000" s="19" t="s">
        <v>1028</v>
      </c>
      <c r="AH1000" s="19" t="str">
        <f t="shared" si="113"/>
        <v>6331 JT Equity</v>
      </c>
      <c r="AI1000" s="21">
        <f>IFERROR(IF($AG1000&lt;&gt;"",_xll.BDP(AH1000,"cur_mkt_cap")/1000000,""),"")</f>
        <v>17727.248</v>
      </c>
      <c r="AJ1000" s="22">
        <f>IFERROR((COUNTIF($AI$17:$AI1000,$AI1000)-1)*0.0001+$AI1000,"")</f>
        <v>17727.248</v>
      </c>
      <c r="AK1000" s="22" t="str">
        <f t="shared" si="114"/>
        <v/>
      </c>
    </row>
    <row r="1001" spans="3:42">
      <c r="C1001" s="7" t="str">
        <f t="shared" si="110"/>
        <v/>
      </c>
      <c r="AC1001" s="19">
        <f t="shared" si="115"/>
        <v>985</v>
      </c>
      <c r="AD1001" s="19" t="str">
        <f t="shared" si="111"/>
        <v/>
      </c>
      <c r="AE1001" s="19" t="str">
        <f t="shared" si="112"/>
        <v/>
      </c>
      <c r="AG1001" s="19" t="s">
        <v>1029</v>
      </c>
      <c r="AH1001" s="19" t="str">
        <f t="shared" si="113"/>
        <v>6332 JT Equity</v>
      </c>
      <c r="AI1001" s="21">
        <f>IFERROR(IF($AG1001&lt;&gt;"",_xll.BDP(AH1001,"cur_mkt_cap")/1000000,""),"")</f>
        <v>58629.152999999998</v>
      </c>
      <c r="AJ1001" s="22">
        <f>IFERROR((COUNTIF($AI$17:$AI1001,$AI1001)-1)*0.0001+$AI1001,"")</f>
        <v>58629.152999999998</v>
      </c>
      <c r="AK1001" s="22" t="str">
        <f t="shared" si="114"/>
        <v/>
      </c>
    </row>
    <row r="1002" spans="3:42">
      <c r="C1002" s="7" t="str">
        <f t="shared" si="110"/>
        <v/>
      </c>
      <c r="AC1002" s="19">
        <f t="shared" si="115"/>
        <v>986</v>
      </c>
      <c r="AD1002" s="19" t="str">
        <f t="shared" si="111"/>
        <v/>
      </c>
      <c r="AE1002" s="19" t="str">
        <f t="shared" si="112"/>
        <v/>
      </c>
      <c r="AG1002" s="19" t="s">
        <v>1030</v>
      </c>
      <c r="AH1002" s="19" t="str">
        <f t="shared" si="113"/>
        <v>6333 JT Equity</v>
      </c>
      <c r="AI1002" s="21">
        <f>IFERROR(IF($AG1002&lt;&gt;"",_xll.BDP(AH1002,"cur_mkt_cap")/1000000,""),"")</f>
        <v>21542.545727999997</v>
      </c>
      <c r="AJ1002" s="22">
        <f>IFERROR((COUNTIF($AI$17:$AI1002,$AI1002)-1)*0.0001+$AI1002,"")</f>
        <v>21542.545727999997</v>
      </c>
      <c r="AK1002" s="22" t="str">
        <f t="shared" si="114"/>
        <v/>
      </c>
    </row>
    <row r="1003" spans="3:42">
      <c r="C1003" s="7" t="str">
        <f t="shared" si="110"/>
        <v/>
      </c>
      <c r="AC1003" s="19">
        <f t="shared" si="115"/>
        <v>987</v>
      </c>
      <c r="AD1003" s="19" t="str">
        <f t="shared" si="111"/>
        <v/>
      </c>
      <c r="AE1003" s="19" t="str">
        <f t="shared" si="112"/>
        <v/>
      </c>
      <c r="AG1003" s="19" t="s">
        <v>1031</v>
      </c>
      <c r="AH1003" s="19" t="str">
        <f t="shared" si="113"/>
        <v>6335 JT Equity</v>
      </c>
      <c r="AI1003" s="21">
        <f>IFERROR(IF($AG1003&lt;&gt;"",_xll.BDP(AH1003,"cur_mkt_cap")/1000000,""),"")</f>
        <v>6861.2191999999995</v>
      </c>
      <c r="AJ1003" s="22">
        <f>IFERROR((COUNTIF($AI$17:$AI1003,$AI1003)-1)*0.0001+$AI1003,"")</f>
        <v>6861.2191999999995</v>
      </c>
      <c r="AK1003" s="22" t="str">
        <f t="shared" si="114"/>
        <v/>
      </c>
    </row>
    <row r="1004" spans="3:42">
      <c r="C1004" s="7" t="str">
        <f t="shared" si="110"/>
        <v/>
      </c>
      <c r="AC1004" s="19">
        <f t="shared" si="115"/>
        <v>988</v>
      </c>
      <c r="AD1004" s="19" t="str">
        <f t="shared" si="111"/>
        <v/>
      </c>
      <c r="AE1004" s="19" t="str">
        <f t="shared" si="112"/>
        <v/>
      </c>
      <c r="AG1004" s="19" t="s">
        <v>1032</v>
      </c>
      <c r="AH1004" s="19" t="str">
        <f t="shared" si="113"/>
        <v>6339 JT Equity</v>
      </c>
      <c r="AI1004" s="21">
        <f>IFERROR(IF($AG1004&lt;&gt;"",_xll.BDP(AH1004,"cur_mkt_cap")/1000000,""),"")</f>
        <v>57582.87904</v>
      </c>
      <c r="AJ1004" s="22">
        <f>IFERROR((COUNTIF($AI$17:$AI1004,$AI1004)-1)*0.0001+$AI1004,"")</f>
        <v>57582.87904</v>
      </c>
      <c r="AK1004" s="22" t="str">
        <f t="shared" si="114"/>
        <v/>
      </c>
    </row>
    <row r="1005" spans="3:42" s="8" customFormat="1">
      <c r="F1005" s="1"/>
      <c r="AC1005" s="20"/>
      <c r="AD1005" s="20"/>
      <c r="AE1005" s="20"/>
      <c r="AF1005" s="20"/>
      <c r="AG1005" s="20" t="s">
        <v>1033</v>
      </c>
      <c r="AH1005" s="20"/>
      <c r="AI1005" s="23"/>
      <c r="AJ1005" s="24"/>
      <c r="AK1005" s="24"/>
      <c r="AL1005" s="20"/>
      <c r="AM1005" s="20"/>
      <c r="AN1005" s="20"/>
      <c r="AO1005" s="20"/>
      <c r="AP1005" s="20"/>
    </row>
    <row r="1006" spans="3:42">
      <c r="AG1006" s="19" t="s">
        <v>1034</v>
      </c>
      <c r="AI1006" s="21"/>
      <c r="AJ1006" s="22"/>
      <c r="AK1006" s="22"/>
    </row>
    <row r="1007" spans="3:42">
      <c r="AG1007" s="19" t="s">
        <v>1035</v>
      </c>
      <c r="AI1007" s="21"/>
      <c r="AJ1007" s="22"/>
      <c r="AK1007" s="22"/>
    </row>
    <row r="1008" spans="3:42">
      <c r="AG1008" s="19" t="s">
        <v>1036</v>
      </c>
      <c r="AI1008" s="21"/>
      <c r="AJ1008" s="22"/>
      <c r="AK1008" s="22"/>
    </row>
    <row r="1009" spans="33:37">
      <c r="AG1009" s="19" t="s">
        <v>1037</v>
      </c>
      <c r="AI1009" s="21"/>
      <c r="AJ1009" s="22"/>
      <c r="AK1009" s="22"/>
    </row>
    <row r="1010" spans="33:37">
      <c r="AG1010" s="19" t="s">
        <v>1038</v>
      </c>
      <c r="AI1010" s="21"/>
      <c r="AJ1010" s="22"/>
      <c r="AK1010" s="22"/>
    </row>
    <row r="1011" spans="33:37">
      <c r="AG1011" s="19" t="s">
        <v>1039</v>
      </c>
      <c r="AI1011" s="21"/>
      <c r="AJ1011" s="22"/>
      <c r="AK1011" s="22"/>
    </row>
    <row r="1012" spans="33:37">
      <c r="AG1012" s="19" t="s">
        <v>1040</v>
      </c>
      <c r="AI1012" s="21"/>
      <c r="AJ1012" s="22"/>
      <c r="AK1012" s="22"/>
    </row>
    <row r="1013" spans="33:37">
      <c r="AG1013" s="19" t="s">
        <v>1041</v>
      </c>
      <c r="AI1013" s="21"/>
      <c r="AJ1013" s="22"/>
      <c r="AK1013" s="22"/>
    </row>
    <row r="1014" spans="33:37">
      <c r="AG1014" s="19" t="s">
        <v>1042</v>
      </c>
      <c r="AI1014" s="21"/>
      <c r="AJ1014" s="22"/>
      <c r="AK1014" s="22"/>
    </row>
    <row r="1015" spans="33:37">
      <c r="AG1015" s="19" t="s">
        <v>1043</v>
      </c>
      <c r="AI1015" s="21"/>
      <c r="AJ1015" s="22"/>
      <c r="AK1015" s="22"/>
    </row>
    <row r="1016" spans="33:37">
      <c r="AG1016" s="19" t="s">
        <v>1044</v>
      </c>
      <c r="AI1016" s="21"/>
      <c r="AJ1016" s="22"/>
      <c r="AK1016" s="22"/>
    </row>
    <row r="1017" spans="33:37">
      <c r="AG1017" s="19" t="s">
        <v>1045</v>
      </c>
      <c r="AI1017" s="21"/>
      <c r="AJ1017" s="22"/>
      <c r="AK1017" s="22"/>
    </row>
    <row r="1018" spans="33:37">
      <c r="AG1018" s="19" t="s">
        <v>1046</v>
      </c>
      <c r="AI1018" s="21"/>
      <c r="AJ1018" s="22"/>
      <c r="AK1018" s="22"/>
    </row>
    <row r="1019" spans="33:37">
      <c r="AG1019" s="19" t="s">
        <v>1047</v>
      </c>
      <c r="AI1019" s="21"/>
      <c r="AJ1019" s="22"/>
      <c r="AK1019" s="22"/>
    </row>
    <row r="1020" spans="33:37">
      <c r="AG1020" s="19" t="s">
        <v>1048</v>
      </c>
      <c r="AI1020" s="21"/>
      <c r="AJ1020" s="22"/>
      <c r="AK1020" s="22"/>
    </row>
    <row r="1021" spans="33:37">
      <c r="AG1021" s="19" t="s">
        <v>1049</v>
      </c>
      <c r="AI1021" s="21"/>
      <c r="AJ1021" s="22"/>
      <c r="AK1021" s="22"/>
    </row>
    <row r="1022" spans="33:37">
      <c r="AG1022" s="19" t="s">
        <v>1050</v>
      </c>
      <c r="AI1022" s="21"/>
      <c r="AJ1022" s="22"/>
      <c r="AK1022" s="22"/>
    </row>
    <row r="1023" spans="33:37">
      <c r="AG1023" s="19" t="s">
        <v>1051</v>
      </c>
      <c r="AI1023" s="21"/>
      <c r="AJ1023" s="22"/>
      <c r="AK1023" s="22"/>
    </row>
    <row r="1024" spans="33:37">
      <c r="AG1024" s="19" t="s">
        <v>1052</v>
      </c>
      <c r="AI1024" s="21"/>
      <c r="AJ1024" s="22"/>
      <c r="AK1024" s="22"/>
    </row>
    <row r="1025" spans="33:37">
      <c r="AG1025" s="19" t="s">
        <v>1053</v>
      </c>
      <c r="AI1025" s="21"/>
      <c r="AJ1025" s="22"/>
      <c r="AK1025" s="22"/>
    </row>
    <row r="1026" spans="33:37">
      <c r="AG1026" s="19" t="s">
        <v>1054</v>
      </c>
      <c r="AI1026" s="21"/>
      <c r="AJ1026" s="22"/>
      <c r="AK1026" s="22"/>
    </row>
    <row r="1027" spans="33:37">
      <c r="AG1027" s="19" t="s">
        <v>1055</v>
      </c>
      <c r="AI1027" s="21"/>
      <c r="AJ1027" s="22"/>
      <c r="AK1027" s="22"/>
    </row>
    <row r="1028" spans="33:37">
      <c r="AG1028" s="19" t="s">
        <v>1056</v>
      </c>
      <c r="AI1028" s="21"/>
      <c r="AJ1028" s="22"/>
      <c r="AK1028" s="22"/>
    </row>
    <row r="1029" spans="33:37">
      <c r="AG1029" s="19" t="s">
        <v>1057</v>
      </c>
      <c r="AI1029" s="21"/>
      <c r="AJ1029" s="22"/>
      <c r="AK1029" s="22"/>
    </row>
    <row r="1030" spans="33:37">
      <c r="AG1030" s="19" t="s">
        <v>1058</v>
      </c>
      <c r="AI1030" s="21"/>
      <c r="AJ1030" s="22"/>
      <c r="AK1030" s="22"/>
    </row>
    <row r="1031" spans="33:37">
      <c r="AG1031" s="19" t="s">
        <v>1059</v>
      </c>
      <c r="AI1031" s="21"/>
      <c r="AJ1031" s="22"/>
      <c r="AK1031" s="22"/>
    </row>
    <row r="1032" spans="33:37">
      <c r="AG1032" s="19" t="s">
        <v>1060</v>
      </c>
      <c r="AI1032" s="21"/>
      <c r="AJ1032" s="22"/>
      <c r="AK1032" s="22"/>
    </row>
    <row r="1033" spans="33:37">
      <c r="AG1033" s="19" t="s">
        <v>1061</v>
      </c>
      <c r="AI1033" s="21"/>
      <c r="AJ1033" s="22"/>
      <c r="AK1033" s="22"/>
    </row>
    <row r="1034" spans="33:37">
      <c r="AG1034" s="19" t="s">
        <v>1062</v>
      </c>
      <c r="AI1034" s="21"/>
      <c r="AJ1034" s="22"/>
      <c r="AK1034" s="22"/>
    </row>
    <row r="1035" spans="33:37">
      <c r="AG1035" s="19" t="s">
        <v>1063</v>
      </c>
      <c r="AI1035" s="21"/>
      <c r="AJ1035" s="22"/>
      <c r="AK1035" s="22"/>
    </row>
    <row r="1036" spans="33:37">
      <c r="AG1036" s="19" t="s">
        <v>1064</v>
      </c>
      <c r="AI1036" s="21"/>
      <c r="AJ1036" s="22"/>
      <c r="AK1036" s="22"/>
    </row>
    <row r="1037" spans="33:37">
      <c r="AG1037" s="19" t="s">
        <v>1065</v>
      </c>
      <c r="AI1037" s="21"/>
      <c r="AJ1037" s="22"/>
      <c r="AK1037" s="22"/>
    </row>
    <row r="1038" spans="33:37">
      <c r="AG1038" s="19" t="s">
        <v>1066</v>
      </c>
      <c r="AI1038" s="21"/>
      <c r="AJ1038" s="22"/>
      <c r="AK1038" s="22"/>
    </row>
    <row r="1039" spans="33:37">
      <c r="AG1039" s="19" t="s">
        <v>1067</v>
      </c>
      <c r="AI1039" s="21"/>
      <c r="AJ1039" s="22"/>
      <c r="AK1039" s="22"/>
    </row>
    <row r="1040" spans="33:37">
      <c r="AG1040" s="19" t="s">
        <v>1068</v>
      </c>
      <c r="AI1040" s="21"/>
      <c r="AJ1040" s="22"/>
      <c r="AK1040" s="22"/>
    </row>
    <row r="1041" spans="33:37">
      <c r="AG1041" s="19" t="s">
        <v>1069</v>
      </c>
      <c r="AI1041" s="21"/>
      <c r="AJ1041" s="22"/>
      <c r="AK1041" s="22"/>
    </row>
    <row r="1042" spans="33:37">
      <c r="AG1042" s="19" t="s">
        <v>1070</v>
      </c>
      <c r="AI1042" s="21"/>
      <c r="AJ1042" s="22"/>
      <c r="AK1042" s="22"/>
    </row>
    <row r="1043" spans="33:37">
      <c r="AG1043" s="19" t="s">
        <v>1071</v>
      </c>
      <c r="AI1043" s="21"/>
      <c r="AJ1043" s="22"/>
      <c r="AK1043" s="22"/>
    </row>
    <row r="1044" spans="33:37">
      <c r="AG1044" s="19" t="s">
        <v>1072</v>
      </c>
      <c r="AI1044" s="21"/>
      <c r="AJ1044" s="22"/>
      <c r="AK1044" s="22"/>
    </row>
    <row r="1045" spans="33:37">
      <c r="AG1045" s="19" t="s">
        <v>1073</v>
      </c>
      <c r="AI1045" s="21"/>
      <c r="AJ1045" s="22"/>
      <c r="AK1045" s="22"/>
    </row>
    <row r="1046" spans="33:37">
      <c r="AG1046" s="19" t="s">
        <v>1074</v>
      </c>
      <c r="AI1046" s="21"/>
      <c r="AJ1046" s="22"/>
      <c r="AK1046" s="22"/>
    </row>
    <row r="1047" spans="33:37">
      <c r="AG1047" s="19" t="s">
        <v>1075</v>
      </c>
      <c r="AI1047" s="21"/>
      <c r="AJ1047" s="22"/>
      <c r="AK1047" s="22"/>
    </row>
    <row r="1048" spans="33:37">
      <c r="AG1048" s="19" t="s">
        <v>1076</v>
      </c>
      <c r="AI1048" s="21"/>
      <c r="AJ1048" s="22"/>
      <c r="AK1048" s="22"/>
    </row>
    <row r="1049" spans="33:37">
      <c r="AG1049" s="19" t="s">
        <v>1077</v>
      </c>
      <c r="AI1049" s="21"/>
      <c r="AJ1049" s="22"/>
      <c r="AK1049" s="22"/>
    </row>
    <row r="1050" spans="33:37">
      <c r="AG1050" s="19" t="s">
        <v>1078</v>
      </c>
      <c r="AI1050" s="21"/>
      <c r="AJ1050" s="22"/>
      <c r="AK1050" s="22"/>
    </row>
    <row r="1051" spans="33:37">
      <c r="AG1051" s="19" t="s">
        <v>1079</v>
      </c>
      <c r="AI1051" s="21"/>
      <c r="AJ1051" s="22"/>
      <c r="AK1051" s="22"/>
    </row>
    <row r="1052" spans="33:37">
      <c r="AG1052" s="19" t="s">
        <v>1080</v>
      </c>
      <c r="AI1052" s="21"/>
      <c r="AJ1052" s="22"/>
      <c r="AK1052" s="22"/>
    </row>
    <row r="1053" spans="33:37">
      <c r="AG1053" s="19" t="s">
        <v>1081</v>
      </c>
      <c r="AI1053" s="21"/>
      <c r="AJ1053" s="22"/>
      <c r="AK1053" s="22"/>
    </row>
    <row r="1054" spans="33:37">
      <c r="AG1054" s="19" t="s">
        <v>1082</v>
      </c>
      <c r="AI1054" s="21"/>
      <c r="AJ1054" s="22"/>
      <c r="AK1054" s="22"/>
    </row>
    <row r="1055" spans="33:37">
      <c r="AG1055" s="19" t="s">
        <v>1083</v>
      </c>
      <c r="AI1055" s="21"/>
      <c r="AJ1055" s="22"/>
      <c r="AK1055" s="22"/>
    </row>
    <row r="1056" spans="33:37">
      <c r="AG1056" s="19" t="s">
        <v>1084</v>
      </c>
      <c r="AI1056" s="21"/>
      <c r="AJ1056" s="22"/>
      <c r="AK1056" s="22"/>
    </row>
    <row r="1057" spans="33:37">
      <c r="AG1057" s="19" t="s">
        <v>1085</v>
      </c>
      <c r="AI1057" s="21"/>
      <c r="AJ1057" s="22"/>
      <c r="AK1057" s="22"/>
    </row>
    <row r="1058" spans="33:37">
      <c r="AG1058" s="19" t="s">
        <v>1086</v>
      </c>
      <c r="AI1058" s="21"/>
      <c r="AJ1058" s="22"/>
      <c r="AK1058" s="22"/>
    </row>
    <row r="1059" spans="33:37">
      <c r="AG1059" s="19" t="s">
        <v>1087</v>
      </c>
      <c r="AI1059" s="21"/>
      <c r="AJ1059" s="22"/>
      <c r="AK1059" s="22"/>
    </row>
    <row r="1060" spans="33:37">
      <c r="AG1060" s="19" t="s">
        <v>1088</v>
      </c>
      <c r="AI1060" s="21"/>
      <c r="AJ1060" s="22"/>
      <c r="AK1060" s="22"/>
    </row>
    <row r="1061" spans="33:37">
      <c r="AG1061" s="19" t="s">
        <v>1089</v>
      </c>
      <c r="AI1061" s="21"/>
      <c r="AJ1061" s="22"/>
      <c r="AK1061" s="22"/>
    </row>
    <row r="1062" spans="33:37">
      <c r="AG1062" s="19" t="s">
        <v>1090</v>
      </c>
      <c r="AI1062" s="21"/>
      <c r="AJ1062" s="22"/>
      <c r="AK1062" s="22"/>
    </row>
    <row r="1063" spans="33:37">
      <c r="AG1063" s="19" t="s">
        <v>1091</v>
      </c>
      <c r="AI1063" s="21"/>
      <c r="AJ1063" s="22"/>
      <c r="AK1063" s="22"/>
    </row>
    <row r="1064" spans="33:37">
      <c r="AG1064" s="19" t="s">
        <v>1092</v>
      </c>
      <c r="AI1064" s="21"/>
      <c r="AJ1064" s="22"/>
      <c r="AK1064" s="22"/>
    </row>
    <row r="1065" spans="33:37">
      <c r="AG1065" s="19" t="s">
        <v>1093</v>
      </c>
      <c r="AI1065" s="21"/>
      <c r="AJ1065" s="22"/>
      <c r="AK1065" s="22"/>
    </row>
    <row r="1066" spans="33:37">
      <c r="AG1066" s="19" t="s">
        <v>1094</v>
      </c>
      <c r="AI1066" s="21"/>
      <c r="AJ1066" s="22"/>
      <c r="AK1066" s="22"/>
    </row>
    <row r="1067" spans="33:37">
      <c r="AG1067" s="19" t="s">
        <v>1095</v>
      </c>
      <c r="AI1067" s="21"/>
      <c r="AJ1067" s="22"/>
      <c r="AK1067" s="22"/>
    </row>
    <row r="1068" spans="33:37">
      <c r="AG1068" s="19" t="s">
        <v>1096</v>
      </c>
      <c r="AI1068" s="21"/>
      <c r="AJ1068" s="22"/>
      <c r="AK1068" s="22"/>
    </row>
    <row r="1069" spans="33:37">
      <c r="AG1069" s="19" t="s">
        <v>1097</v>
      </c>
      <c r="AI1069" s="21"/>
      <c r="AJ1069" s="22"/>
      <c r="AK1069" s="22"/>
    </row>
    <row r="1070" spans="33:37">
      <c r="AG1070" s="19" t="s">
        <v>1098</v>
      </c>
      <c r="AI1070" s="21"/>
      <c r="AJ1070" s="22"/>
      <c r="AK1070" s="22"/>
    </row>
    <row r="1071" spans="33:37">
      <c r="AG1071" s="19" t="s">
        <v>1099</v>
      </c>
      <c r="AI1071" s="21"/>
      <c r="AJ1071" s="22"/>
      <c r="AK1071" s="22"/>
    </row>
    <row r="1072" spans="33:37">
      <c r="AG1072" s="19" t="s">
        <v>1100</v>
      </c>
      <c r="AI1072" s="21"/>
      <c r="AJ1072" s="22"/>
      <c r="AK1072" s="22"/>
    </row>
    <row r="1073" spans="33:37">
      <c r="AG1073" s="19" t="s">
        <v>1101</v>
      </c>
      <c r="AI1073" s="21"/>
      <c r="AJ1073" s="22"/>
      <c r="AK1073" s="22"/>
    </row>
    <row r="1074" spans="33:37">
      <c r="AG1074" s="19" t="s">
        <v>1102</v>
      </c>
      <c r="AI1074" s="21"/>
      <c r="AJ1074" s="22"/>
      <c r="AK1074" s="22"/>
    </row>
    <row r="1075" spans="33:37">
      <c r="AG1075" s="19" t="s">
        <v>1103</v>
      </c>
      <c r="AI1075" s="21"/>
      <c r="AJ1075" s="22"/>
      <c r="AK1075" s="22"/>
    </row>
    <row r="1076" spans="33:37">
      <c r="AG1076" s="19" t="s">
        <v>1104</v>
      </c>
      <c r="AI1076" s="21"/>
      <c r="AJ1076" s="22"/>
      <c r="AK1076" s="22"/>
    </row>
    <row r="1077" spans="33:37">
      <c r="AG1077" s="19" t="s">
        <v>1105</v>
      </c>
      <c r="AI1077" s="21"/>
      <c r="AJ1077" s="22"/>
      <c r="AK1077" s="22"/>
    </row>
    <row r="1078" spans="33:37">
      <c r="AG1078" s="19" t="s">
        <v>1106</v>
      </c>
      <c r="AI1078" s="21"/>
      <c r="AJ1078" s="22"/>
      <c r="AK1078" s="22"/>
    </row>
    <row r="1079" spans="33:37">
      <c r="AG1079" s="19" t="s">
        <v>1107</v>
      </c>
      <c r="AI1079" s="21"/>
      <c r="AJ1079" s="22"/>
      <c r="AK1079" s="22"/>
    </row>
    <row r="1080" spans="33:37">
      <c r="AG1080" s="19" t="s">
        <v>1108</v>
      </c>
      <c r="AI1080" s="21"/>
      <c r="AJ1080" s="22"/>
      <c r="AK1080" s="22"/>
    </row>
    <row r="1081" spans="33:37">
      <c r="AG1081" s="19" t="s">
        <v>1109</v>
      </c>
      <c r="AI1081" s="21"/>
      <c r="AJ1081" s="22"/>
      <c r="AK1081" s="22"/>
    </row>
    <row r="1082" spans="33:37">
      <c r="AG1082" s="19" t="s">
        <v>1110</v>
      </c>
      <c r="AI1082" s="21"/>
      <c r="AJ1082" s="22"/>
      <c r="AK1082" s="22"/>
    </row>
    <row r="1083" spans="33:37">
      <c r="AG1083" s="19" t="s">
        <v>1111</v>
      </c>
      <c r="AI1083" s="21"/>
      <c r="AJ1083" s="22"/>
      <c r="AK1083" s="22"/>
    </row>
    <row r="1084" spans="33:37">
      <c r="AG1084" s="19" t="s">
        <v>1112</v>
      </c>
      <c r="AI1084" s="21"/>
      <c r="AJ1084" s="22"/>
      <c r="AK1084" s="22"/>
    </row>
    <row r="1085" spans="33:37">
      <c r="AG1085" s="19" t="s">
        <v>1113</v>
      </c>
      <c r="AI1085" s="21"/>
      <c r="AJ1085" s="22"/>
      <c r="AK1085" s="22"/>
    </row>
    <row r="1086" spans="33:37">
      <c r="AG1086" s="19" t="s">
        <v>1114</v>
      </c>
      <c r="AI1086" s="21"/>
      <c r="AJ1086" s="22"/>
      <c r="AK1086" s="22"/>
    </row>
    <row r="1087" spans="33:37">
      <c r="AG1087" s="19" t="s">
        <v>1115</v>
      </c>
      <c r="AI1087" s="21"/>
      <c r="AJ1087" s="22"/>
      <c r="AK1087" s="22"/>
    </row>
    <row r="1088" spans="33:37">
      <c r="AG1088" s="19" t="s">
        <v>1116</v>
      </c>
      <c r="AI1088" s="21"/>
      <c r="AJ1088" s="22"/>
      <c r="AK1088" s="22"/>
    </row>
    <row r="1089" spans="33:37">
      <c r="AG1089" s="19" t="s">
        <v>1117</v>
      </c>
      <c r="AI1089" s="21"/>
      <c r="AJ1089" s="22"/>
      <c r="AK1089" s="22"/>
    </row>
    <row r="1090" spans="33:37">
      <c r="AG1090" s="19" t="s">
        <v>1118</v>
      </c>
      <c r="AI1090" s="21"/>
      <c r="AJ1090" s="22"/>
      <c r="AK1090" s="22"/>
    </row>
    <row r="1091" spans="33:37">
      <c r="AG1091" s="19" t="s">
        <v>1119</v>
      </c>
      <c r="AI1091" s="21"/>
      <c r="AJ1091" s="22"/>
      <c r="AK1091" s="22"/>
    </row>
    <row r="1092" spans="33:37">
      <c r="AG1092" s="19" t="s">
        <v>1120</v>
      </c>
      <c r="AI1092" s="21"/>
      <c r="AJ1092" s="22"/>
      <c r="AK1092" s="22"/>
    </row>
    <row r="1093" spans="33:37">
      <c r="AG1093" s="19" t="s">
        <v>1121</v>
      </c>
      <c r="AI1093" s="21"/>
      <c r="AJ1093" s="22"/>
      <c r="AK1093" s="22"/>
    </row>
    <row r="1094" spans="33:37">
      <c r="AG1094" s="19" t="s">
        <v>1122</v>
      </c>
      <c r="AI1094" s="21"/>
      <c r="AJ1094" s="22"/>
      <c r="AK1094" s="22"/>
    </row>
    <row r="1095" spans="33:37">
      <c r="AG1095" s="19" t="s">
        <v>1123</v>
      </c>
      <c r="AI1095" s="21"/>
      <c r="AJ1095" s="22"/>
      <c r="AK1095" s="22"/>
    </row>
    <row r="1096" spans="33:37">
      <c r="AG1096" s="19" t="s">
        <v>1124</v>
      </c>
      <c r="AI1096" s="21"/>
      <c r="AJ1096" s="22"/>
      <c r="AK1096" s="22"/>
    </row>
    <row r="1097" spans="33:37">
      <c r="AG1097" s="19" t="s">
        <v>1125</v>
      </c>
      <c r="AI1097" s="21"/>
      <c r="AJ1097" s="22"/>
      <c r="AK1097" s="22"/>
    </row>
    <row r="1098" spans="33:37">
      <c r="AG1098" s="19" t="s">
        <v>1126</v>
      </c>
      <c r="AI1098" s="21"/>
      <c r="AJ1098" s="22"/>
      <c r="AK1098" s="22"/>
    </row>
    <row r="1099" spans="33:37">
      <c r="AG1099" s="19" t="s">
        <v>1127</v>
      </c>
      <c r="AI1099" s="21"/>
      <c r="AJ1099" s="22"/>
      <c r="AK1099" s="22"/>
    </row>
    <row r="1100" spans="33:37">
      <c r="AG1100" s="19" t="s">
        <v>1128</v>
      </c>
      <c r="AI1100" s="21"/>
      <c r="AJ1100" s="22"/>
      <c r="AK1100" s="22"/>
    </row>
    <row r="1101" spans="33:37">
      <c r="AG1101" s="19" t="s">
        <v>1129</v>
      </c>
      <c r="AI1101" s="21"/>
      <c r="AJ1101" s="22"/>
      <c r="AK1101" s="22"/>
    </row>
    <row r="1102" spans="33:37">
      <c r="AG1102" s="19" t="s">
        <v>1130</v>
      </c>
      <c r="AI1102" s="21"/>
      <c r="AJ1102" s="22"/>
      <c r="AK1102" s="22"/>
    </row>
    <row r="1103" spans="33:37">
      <c r="AG1103" s="19" t="s">
        <v>1131</v>
      </c>
      <c r="AI1103" s="21"/>
      <c r="AJ1103" s="22"/>
      <c r="AK1103" s="22"/>
    </row>
    <row r="1104" spans="33:37">
      <c r="AG1104" s="19" t="s">
        <v>1132</v>
      </c>
      <c r="AI1104" s="21"/>
      <c r="AJ1104" s="22"/>
      <c r="AK1104" s="22"/>
    </row>
    <row r="1105" spans="33:37">
      <c r="AG1105" s="19" t="s">
        <v>1133</v>
      </c>
      <c r="AI1105" s="21"/>
      <c r="AJ1105" s="22"/>
      <c r="AK1105" s="22"/>
    </row>
    <row r="1106" spans="33:37">
      <c r="AG1106" s="19" t="s">
        <v>1134</v>
      </c>
      <c r="AI1106" s="21"/>
      <c r="AJ1106" s="22"/>
      <c r="AK1106" s="22"/>
    </row>
    <row r="1107" spans="33:37">
      <c r="AG1107" s="19" t="s">
        <v>1135</v>
      </c>
      <c r="AI1107" s="21"/>
      <c r="AJ1107" s="22"/>
      <c r="AK1107" s="22"/>
    </row>
    <row r="1108" spans="33:37">
      <c r="AG1108" s="19" t="s">
        <v>1136</v>
      </c>
      <c r="AI1108" s="21"/>
      <c r="AJ1108" s="22"/>
      <c r="AK1108" s="22"/>
    </row>
    <row r="1109" spans="33:37">
      <c r="AG1109" s="19" t="s">
        <v>1137</v>
      </c>
      <c r="AI1109" s="21"/>
      <c r="AJ1109" s="22"/>
      <c r="AK1109" s="22"/>
    </row>
    <row r="1110" spans="33:37">
      <c r="AG1110" s="19" t="s">
        <v>1138</v>
      </c>
      <c r="AI1110" s="21"/>
      <c r="AJ1110" s="22"/>
      <c r="AK1110" s="22"/>
    </row>
    <row r="1111" spans="33:37">
      <c r="AG1111" s="19" t="s">
        <v>1139</v>
      </c>
      <c r="AI1111" s="21"/>
      <c r="AJ1111" s="22"/>
      <c r="AK1111" s="22"/>
    </row>
    <row r="1112" spans="33:37">
      <c r="AG1112" s="19" t="s">
        <v>1140</v>
      </c>
      <c r="AI1112" s="21"/>
      <c r="AJ1112" s="22"/>
      <c r="AK1112" s="22"/>
    </row>
    <row r="1113" spans="33:37">
      <c r="AG1113" s="19" t="s">
        <v>1141</v>
      </c>
      <c r="AI1113" s="21"/>
      <c r="AJ1113" s="22"/>
      <c r="AK1113" s="22"/>
    </row>
    <row r="1114" spans="33:37">
      <c r="AG1114" s="19" t="s">
        <v>1142</v>
      </c>
      <c r="AI1114" s="21"/>
      <c r="AJ1114" s="22"/>
      <c r="AK1114" s="22"/>
    </row>
    <row r="1115" spans="33:37">
      <c r="AG1115" s="19" t="s">
        <v>1143</v>
      </c>
      <c r="AI1115" s="21"/>
      <c r="AJ1115" s="22"/>
      <c r="AK1115" s="22"/>
    </row>
    <row r="1116" spans="33:37">
      <c r="AG1116" s="19" t="s">
        <v>1144</v>
      </c>
      <c r="AI1116" s="21"/>
      <c r="AJ1116" s="22"/>
      <c r="AK1116" s="22"/>
    </row>
    <row r="1117" spans="33:37">
      <c r="AG1117" s="19" t="s">
        <v>1145</v>
      </c>
      <c r="AI1117" s="21"/>
      <c r="AJ1117" s="22"/>
      <c r="AK1117" s="22"/>
    </row>
    <row r="1118" spans="33:37">
      <c r="AG1118" s="19" t="s">
        <v>1146</v>
      </c>
      <c r="AI1118" s="21"/>
      <c r="AJ1118" s="22"/>
      <c r="AK1118" s="22"/>
    </row>
    <row r="1119" spans="33:37">
      <c r="AG1119" s="19" t="s">
        <v>1147</v>
      </c>
      <c r="AI1119" s="21"/>
      <c r="AJ1119" s="22"/>
      <c r="AK1119" s="22"/>
    </row>
    <row r="1120" spans="33:37">
      <c r="AG1120" s="19" t="s">
        <v>1148</v>
      </c>
      <c r="AI1120" s="21"/>
      <c r="AJ1120" s="22"/>
      <c r="AK1120" s="22"/>
    </row>
    <row r="1121" spans="33:37">
      <c r="AG1121" s="19" t="s">
        <v>1149</v>
      </c>
      <c r="AI1121" s="21"/>
      <c r="AJ1121" s="22"/>
      <c r="AK1121" s="22"/>
    </row>
    <row r="1122" spans="33:37">
      <c r="AG1122" s="19" t="s">
        <v>1150</v>
      </c>
      <c r="AI1122" s="21"/>
      <c r="AJ1122" s="22"/>
      <c r="AK1122" s="22"/>
    </row>
    <row r="1123" spans="33:37">
      <c r="AG1123" s="19" t="s">
        <v>1151</v>
      </c>
      <c r="AI1123" s="21"/>
      <c r="AJ1123" s="22"/>
      <c r="AK1123" s="22"/>
    </row>
    <row r="1124" spans="33:37">
      <c r="AG1124" s="19" t="s">
        <v>1152</v>
      </c>
      <c r="AI1124" s="21"/>
      <c r="AJ1124" s="22"/>
      <c r="AK1124" s="22"/>
    </row>
    <row r="1125" spans="33:37">
      <c r="AG1125" s="19" t="s">
        <v>1153</v>
      </c>
      <c r="AI1125" s="21"/>
      <c r="AJ1125" s="22"/>
      <c r="AK1125" s="22"/>
    </row>
    <row r="1126" spans="33:37">
      <c r="AG1126" s="19" t="s">
        <v>1154</v>
      </c>
      <c r="AI1126" s="21"/>
      <c r="AJ1126" s="22"/>
      <c r="AK1126" s="22"/>
    </row>
    <row r="1127" spans="33:37">
      <c r="AG1127" s="19" t="s">
        <v>1155</v>
      </c>
      <c r="AI1127" s="21"/>
      <c r="AJ1127" s="22"/>
      <c r="AK1127" s="22"/>
    </row>
    <row r="1128" spans="33:37">
      <c r="AG1128" s="19" t="s">
        <v>1156</v>
      </c>
      <c r="AI1128" s="21"/>
      <c r="AJ1128" s="22"/>
      <c r="AK1128" s="22"/>
    </row>
    <row r="1129" spans="33:37">
      <c r="AG1129" s="19" t="s">
        <v>1157</v>
      </c>
      <c r="AI1129" s="21"/>
      <c r="AJ1129" s="22"/>
      <c r="AK1129" s="22"/>
    </row>
    <row r="1130" spans="33:37">
      <c r="AG1130" s="19" t="s">
        <v>1158</v>
      </c>
      <c r="AI1130" s="21"/>
      <c r="AJ1130" s="22"/>
      <c r="AK1130" s="22"/>
    </row>
    <row r="1131" spans="33:37">
      <c r="AG1131" s="19" t="s">
        <v>1159</v>
      </c>
      <c r="AI1131" s="21"/>
      <c r="AJ1131" s="22"/>
      <c r="AK1131" s="22"/>
    </row>
    <row r="1132" spans="33:37">
      <c r="AG1132" s="19" t="s">
        <v>1160</v>
      </c>
      <c r="AI1132" s="21"/>
      <c r="AJ1132" s="22"/>
      <c r="AK1132" s="22"/>
    </row>
    <row r="1133" spans="33:37">
      <c r="AG1133" s="19" t="s">
        <v>1161</v>
      </c>
      <c r="AI1133" s="21"/>
      <c r="AJ1133" s="22"/>
      <c r="AK1133" s="22"/>
    </row>
    <row r="1134" spans="33:37">
      <c r="AG1134" s="19" t="s">
        <v>1162</v>
      </c>
      <c r="AI1134" s="21"/>
      <c r="AJ1134" s="22"/>
      <c r="AK1134" s="22"/>
    </row>
    <row r="1135" spans="33:37">
      <c r="AG1135" s="19" t="s">
        <v>1163</v>
      </c>
      <c r="AI1135" s="21"/>
      <c r="AJ1135" s="22"/>
      <c r="AK1135" s="22"/>
    </row>
    <row r="1136" spans="33:37">
      <c r="AG1136" s="19" t="s">
        <v>1164</v>
      </c>
      <c r="AI1136" s="21"/>
      <c r="AJ1136" s="22"/>
      <c r="AK1136" s="22"/>
    </row>
    <row r="1137" spans="33:37">
      <c r="AG1137" s="19" t="s">
        <v>1165</v>
      </c>
      <c r="AI1137" s="21"/>
      <c r="AJ1137" s="22"/>
      <c r="AK1137" s="22"/>
    </row>
    <row r="1138" spans="33:37">
      <c r="AG1138" s="19" t="s">
        <v>1166</v>
      </c>
      <c r="AI1138" s="21"/>
      <c r="AJ1138" s="22"/>
      <c r="AK1138" s="22"/>
    </row>
    <row r="1139" spans="33:37">
      <c r="AG1139" s="19" t="s">
        <v>1167</v>
      </c>
      <c r="AI1139" s="21"/>
      <c r="AJ1139" s="22"/>
      <c r="AK1139" s="22"/>
    </row>
    <row r="1140" spans="33:37">
      <c r="AG1140" s="19" t="s">
        <v>1168</v>
      </c>
      <c r="AI1140" s="21"/>
      <c r="AJ1140" s="22"/>
      <c r="AK1140" s="22"/>
    </row>
    <row r="1141" spans="33:37">
      <c r="AG1141" s="19" t="s">
        <v>1169</v>
      </c>
      <c r="AI1141" s="21"/>
      <c r="AJ1141" s="22"/>
      <c r="AK1141" s="22"/>
    </row>
    <row r="1142" spans="33:37">
      <c r="AG1142" s="19" t="s">
        <v>1170</v>
      </c>
      <c r="AI1142" s="21"/>
      <c r="AJ1142" s="22"/>
      <c r="AK1142" s="22"/>
    </row>
    <row r="1143" spans="33:37">
      <c r="AG1143" s="19" t="s">
        <v>1171</v>
      </c>
      <c r="AI1143" s="21"/>
      <c r="AJ1143" s="22"/>
      <c r="AK1143" s="22"/>
    </row>
    <row r="1144" spans="33:37">
      <c r="AG1144" s="19" t="s">
        <v>1172</v>
      </c>
      <c r="AI1144" s="21"/>
      <c r="AJ1144" s="22"/>
      <c r="AK1144" s="22"/>
    </row>
    <row r="1145" spans="33:37">
      <c r="AG1145" s="19" t="s">
        <v>1173</v>
      </c>
      <c r="AI1145" s="21"/>
      <c r="AJ1145" s="22"/>
      <c r="AK1145" s="22"/>
    </row>
    <row r="1146" spans="33:37">
      <c r="AG1146" s="19" t="s">
        <v>1174</v>
      </c>
      <c r="AI1146" s="21"/>
      <c r="AJ1146" s="22"/>
      <c r="AK1146" s="22"/>
    </row>
    <row r="1147" spans="33:37">
      <c r="AG1147" s="19" t="s">
        <v>1175</v>
      </c>
      <c r="AI1147" s="21"/>
      <c r="AJ1147" s="22"/>
      <c r="AK1147" s="22"/>
    </row>
    <row r="1148" spans="33:37">
      <c r="AG1148" s="19" t="s">
        <v>1176</v>
      </c>
      <c r="AI1148" s="21"/>
      <c r="AJ1148" s="22"/>
      <c r="AK1148" s="22"/>
    </row>
    <row r="1149" spans="33:37">
      <c r="AG1149" s="19" t="s">
        <v>1177</v>
      </c>
      <c r="AI1149" s="21"/>
      <c r="AJ1149" s="22"/>
      <c r="AK1149" s="22"/>
    </row>
    <row r="1150" spans="33:37">
      <c r="AG1150" s="19" t="s">
        <v>1178</v>
      </c>
      <c r="AI1150" s="21"/>
      <c r="AJ1150" s="22"/>
      <c r="AK1150" s="22"/>
    </row>
    <row r="1151" spans="33:37">
      <c r="AG1151" s="19" t="s">
        <v>1179</v>
      </c>
      <c r="AI1151" s="21"/>
      <c r="AJ1151" s="22"/>
      <c r="AK1151" s="22"/>
    </row>
    <row r="1152" spans="33:37">
      <c r="AG1152" s="19" t="s">
        <v>1180</v>
      </c>
      <c r="AI1152" s="21"/>
      <c r="AJ1152" s="22"/>
      <c r="AK1152" s="22"/>
    </row>
    <row r="1153" spans="33:37">
      <c r="AG1153" s="19" t="s">
        <v>1181</v>
      </c>
      <c r="AI1153" s="21"/>
      <c r="AJ1153" s="22"/>
      <c r="AK1153" s="22"/>
    </row>
    <row r="1154" spans="33:37">
      <c r="AG1154" s="19" t="s">
        <v>1182</v>
      </c>
      <c r="AI1154" s="21"/>
      <c r="AJ1154" s="22"/>
      <c r="AK1154" s="22"/>
    </row>
    <row r="1155" spans="33:37">
      <c r="AG1155" s="19" t="s">
        <v>1183</v>
      </c>
      <c r="AI1155" s="21"/>
      <c r="AJ1155" s="22"/>
      <c r="AK1155" s="22"/>
    </row>
    <row r="1156" spans="33:37">
      <c r="AG1156" s="19" t="s">
        <v>1184</v>
      </c>
      <c r="AI1156" s="21"/>
      <c r="AJ1156" s="22"/>
      <c r="AK1156" s="22"/>
    </row>
    <row r="1157" spans="33:37">
      <c r="AG1157" s="19" t="s">
        <v>1185</v>
      </c>
      <c r="AI1157" s="21"/>
      <c r="AJ1157" s="22"/>
      <c r="AK1157" s="22"/>
    </row>
    <row r="1158" spans="33:37">
      <c r="AG1158" s="19" t="s">
        <v>1186</v>
      </c>
      <c r="AI1158" s="21"/>
      <c r="AJ1158" s="22"/>
      <c r="AK1158" s="22"/>
    </row>
    <row r="1159" spans="33:37">
      <c r="AG1159" s="19" t="s">
        <v>1187</v>
      </c>
      <c r="AI1159" s="21"/>
      <c r="AJ1159" s="22"/>
      <c r="AK1159" s="22"/>
    </row>
    <row r="1160" spans="33:37">
      <c r="AG1160" s="19" t="s">
        <v>1188</v>
      </c>
      <c r="AI1160" s="21"/>
      <c r="AJ1160" s="22"/>
      <c r="AK1160" s="22"/>
    </row>
    <row r="1161" spans="33:37">
      <c r="AG1161" s="19" t="s">
        <v>1189</v>
      </c>
      <c r="AI1161" s="21"/>
      <c r="AJ1161" s="22"/>
      <c r="AK1161" s="22"/>
    </row>
    <row r="1162" spans="33:37">
      <c r="AG1162" s="19" t="s">
        <v>1190</v>
      </c>
      <c r="AI1162" s="21"/>
      <c r="AJ1162" s="22"/>
      <c r="AK1162" s="22"/>
    </row>
    <row r="1163" spans="33:37">
      <c r="AG1163" s="19" t="s">
        <v>1191</v>
      </c>
      <c r="AI1163" s="21"/>
      <c r="AJ1163" s="22"/>
      <c r="AK1163" s="22"/>
    </row>
    <row r="1164" spans="33:37">
      <c r="AG1164" s="19" t="s">
        <v>1192</v>
      </c>
      <c r="AI1164" s="21"/>
      <c r="AJ1164" s="22"/>
      <c r="AK1164" s="22"/>
    </row>
    <row r="1165" spans="33:37">
      <c r="AG1165" s="19" t="s">
        <v>1193</v>
      </c>
      <c r="AI1165" s="21"/>
      <c r="AJ1165" s="22"/>
      <c r="AK1165" s="22"/>
    </row>
    <row r="1166" spans="33:37">
      <c r="AG1166" s="19" t="s">
        <v>1194</v>
      </c>
      <c r="AI1166" s="21"/>
      <c r="AJ1166" s="22"/>
      <c r="AK1166" s="22"/>
    </row>
    <row r="1167" spans="33:37">
      <c r="AG1167" s="19" t="s">
        <v>1195</v>
      </c>
      <c r="AI1167" s="21"/>
      <c r="AJ1167" s="22"/>
      <c r="AK1167" s="22"/>
    </row>
    <row r="1168" spans="33:37">
      <c r="AG1168" s="19" t="s">
        <v>1196</v>
      </c>
      <c r="AI1168" s="21"/>
      <c r="AJ1168" s="22"/>
      <c r="AK1168" s="22"/>
    </row>
    <row r="1169" spans="33:37">
      <c r="AG1169" s="19" t="s">
        <v>1197</v>
      </c>
      <c r="AI1169" s="21"/>
      <c r="AJ1169" s="22"/>
      <c r="AK1169" s="22"/>
    </row>
    <row r="1170" spans="33:37">
      <c r="AG1170" s="19" t="s">
        <v>1198</v>
      </c>
      <c r="AI1170" s="21"/>
      <c r="AJ1170" s="22"/>
      <c r="AK1170" s="22"/>
    </row>
    <row r="1171" spans="33:37">
      <c r="AG1171" s="19" t="s">
        <v>1199</v>
      </c>
      <c r="AI1171" s="21"/>
      <c r="AJ1171" s="22"/>
      <c r="AK1171" s="22"/>
    </row>
    <row r="1172" spans="33:37">
      <c r="AG1172" s="19" t="s">
        <v>1200</v>
      </c>
      <c r="AI1172" s="21"/>
      <c r="AJ1172" s="22"/>
      <c r="AK1172" s="22"/>
    </row>
    <row r="1173" spans="33:37">
      <c r="AG1173" s="19" t="s">
        <v>1201</v>
      </c>
      <c r="AI1173" s="21"/>
      <c r="AJ1173" s="22"/>
      <c r="AK1173" s="22"/>
    </row>
    <row r="1174" spans="33:37">
      <c r="AG1174" s="19" t="s">
        <v>1202</v>
      </c>
      <c r="AI1174" s="21"/>
      <c r="AJ1174" s="22"/>
      <c r="AK1174" s="22"/>
    </row>
    <row r="1175" spans="33:37">
      <c r="AG1175" s="19" t="s">
        <v>1203</v>
      </c>
      <c r="AI1175" s="21"/>
      <c r="AJ1175" s="22"/>
      <c r="AK1175" s="22"/>
    </row>
    <row r="1176" spans="33:37">
      <c r="AG1176" s="19" t="s">
        <v>1204</v>
      </c>
      <c r="AI1176" s="21"/>
      <c r="AJ1176" s="22"/>
      <c r="AK1176" s="22"/>
    </row>
    <row r="1177" spans="33:37">
      <c r="AG1177" s="19" t="s">
        <v>1205</v>
      </c>
      <c r="AI1177" s="21"/>
      <c r="AJ1177" s="22"/>
      <c r="AK1177" s="22"/>
    </row>
    <row r="1178" spans="33:37">
      <c r="AG1178" s="19" t="s">
        <v>1206</v>
      </c>
      <c r="AI1178" s="21"/>
      <c r="AJ1178" s="22"/>
      <c r="AK1178" s="22"/>
    </row>
    <row r="1179" spans="33:37">
      <c r="AG1179" s="19" t="s">
        <v>1207</v>
      </c>
      <c r="AI1179" s="21"/>
      <c r="AJ1179" s="22"/>
      <c r="AK1179" s="22"/>
    </row>
    <row r="1180" spans="33:37">
      <c r="AG1180" s="19" t="s">
        <v>1208</v>
      </c>
      <c r="AI1180" s="21"/>
      <c r="AJ1180" s="22"/>
      <c r="AK1180" s="22"/>
    </row>
    <row r="1181" spans="33:37">
      <c r="AG1181" s="19" t="s">
        <v>1209</v>
      </c>
      <c r="AI1181" s="21"/>
      <c r="AJ1181" s="22"/>
      <c r="AK1181" s="22"/>
    </row>
    <row r="1182" spans="33:37">
      <c r="AG1182" s="19" t="s">
        <v>1210</v>
      </c>
      <c r="AI1182" s="21"/>
      <c r="AJ1182" s="22"/>
      <c r="AK1182" s="22"/>
    </row>
    <row r="1183" spans="33:37">
      <c r="AG1183" s="19" t="s">
        <v>1211</v>
      </c>
      <c r="AI1183" s="21"/>
      <c r="AJ1183" s="22"/>
      <c r="AK1183" s="22"/>
    </row>
    <row r="1184" spans="33:37">
      <c r="AG1184" s="19" t="s">
        <v>1212</v>
      </c>
      <c r="AI1184" s="21"/>
      <c r="AJ1184" s="22"/>
      <c r="AK1184" s="22"/>
    </row>
    <row r="1185" spans="33:37">
      <c r="AG1185" s="19" t="s">
        <v>1213</v>
      </c>
      <c r="AI1185" s="21"/>
      <c r="AJ1185" s="22"/>
      <c r="AK1185" s="22"/>
    </row>
    <row r="1186" spans="33:37">
      <c r="AG1186" s="19" t="s">
        <v>1214</v>
      </c>
      <c r="AI1186" s="21"/>
      <c r="AJ1186" s="22"/>
      <c r="AK1186" s="22"/>
    </row>
    <row r="1187" spans="33:37">
      <c r="AG1187" s="19" t="s">
        <v>1215</v>
      </c>
      <c r="AI1187" s="21"/>
      <c r="AJ1187" s="22"/>
      <c r="AK1187" s="22"/>
    </row>
    <row r="1188" spans="33:37">
      <c r="AG1188" s="19" t="s">
        <v>1216</v>
      </c>
      <c r="AI1188" s="21"/>
      <c r="AJ1188" s="22"/>
      <c r="AK1188" s="22"/>
    </row>
    <row r="1189" spans="33:37">
      <c r="AG1189" s="19" t="s">
        <v>1217</v>
      </c>
      <c r="AI1189" s="21"/>
      <c r="AJ1189" s="22"/>
      <c r="AK1189" s="22"/>
    </row>
    <row r="1190" spans="33:37">
      <c r="AG1190" s="19" t="s">
        <v>1218</v>
      </c>
      <c r="AI1190" s="21"/>
      <c r="AJ1190" s="22"/>
      <c r="AK1190" s="22"/>
    </row>
    <row r="1191" spans="33:37">
      <c r="AG1191" s="19" t="s">
        <v>1219</v>
      </c>
      <c r="AI1191" s="21"/>
      <c r="AJ1191" s="22"/>
      <c r="AK1191" s="22"/>
    </row>
    <row r="1192" spans="33:37">
      <c r="AG1192" s="19" t="s">
        <v>1220</v>
      </c>
      <c r="AI1192" s="21"/>
      <c r="AJ1192" s="22"/>
      <c r="AK1192" s="22"/>
    </row>
    <row r="1193" spans="33:37">
      <c r="AG1193" s="19" t="s">
        <v>1221</v>
      </c>
      <c r="AI1193" s="21"/>
      <c r="AJ1193" s="22"/>
      <c r="AK1193" s="22"/>
    </row>
    <row r="1194" spans="33:37">
      <c r="AG1194" s="19" t="s">
        <v>1222</v>
      </c>
      <c r="AI1194" s="21"/>
      <c r="AJ1194" s="22"/>
      <c r="AK1194" s="22"/>
    </row>
    <row r="1195" spans="33:37">
      <c r="AG1195" s="19" t="s">
        <v>1223</v>
      </c>
      <c r="AI1195" s="21"/>
      <c r="AJ1195" s="22"/>
      <c r="AK1195" s="22"/>
    </row>
    <row r="1196" spans="33:37">
      <c r="AG1196" s="19" t="s">
        <v>1224</v>
      </c>
      <c r="AI1196" s="21"/>
      <c r="AJ1196" s="22"/>
      <c r="AK1196" s="22"/>
    </row>
    <row r="1197" spans="33:37">
      <c r="AG1197" s="19" t="s">
        <v>1225</v>
      </c>
      <c r="AI1197" s="21"/>
      <c r="AJ1197" s="22"/>
      <c r="AK1197" s="22"/>
    </row>
    <row r="1198" spans="33:37">
      <c r="AG1198" s="19" t="s">
        <v>1226</v>
      </c>
      <c r="AI1198" s="21"/>
      <c r="AJ1198" s="22"/>
      <c r="AK1198" s="22"/>
    </row>
    <row r="1199" spans="33:37">
      <c r="AG1199" s="19" t="s">
        <v>1227</v>
      </c>
      <c r="AI1199" s="21"/>
      <c r="AJ1199" s="22"/>
      <c r="AK1199" s="22"/>
    </row>
    <row r="1200" spans="33:37">
      <c r="AG1200" s="19" t="s">
        <v>1228</v>
      </c>
      <c r="AI1200" s="21"/>
      <c r="AJ1200" s="22"/>
      <c r="AK1200" s="22"/>
    </row>
    <row r="1201" spans="33:37">
      <c r="AG1201" s="19" t="s">
        <v>1229</v>
      </c>
      <c r="AI1201" s="21"/>
      <c r="AJ1201" s="22"/>
      <c r="AK1201" s="22"/>
    </row>
    <row r="1202" spans="33:37">
      <c r="AG1202" s="19" t="s">
        <v>1230</v>
      </c>
      <c r="AI1202" s="21"/>
      <c r="AJ1202" s="22"/>
      <c r="AK1202" s="22"/>
    </row>
    <row r="1203" spans="33:37">
      <c r="AG1203" s="19" t="s">
        <v>1231</v>
      </c>
      <c r="AI1203" s="21"/>
      <c r="AJ1203" s="22"/>
      <c r="AK1203" s="22"/>
    </row>
    <row r="1204" spans="33:37">
      <c r="AG1204" s="19" t="s">
        <v>1232</v>
      </c>
      <c r="AI1204" s="21"/>
      <c r="AJ1204" s="22"/>
      <c r="AK1204" s="22"/>
    </row>
    <row r="1205" spans="33:37">
      <c r="AG1205" s="19" t="s">
        <v>1233</v>
      </c>
      <c r="AI1205" s="21"/>
      <c r="AJ1205" s="22"/>
      <c r="AK1205" s="22"/>
    </row>
    <row r="1206" spans="33:37">
      <c r="AG1206" s="19" t="s">
        <v>1234</v>
      </c>
      <c r="AI1206" s="21"/>
      <c r="AJ1206" s="22"/>
      <c r="AK1206" s="22"/>
    </row>
    <row r="1207" spans="33:37">
      <c r="AG1207" s="19" t="s">
        <v>1235</v>
      </c>
      <c r="AI1207" s="21"/>
      <c r="AJ1207" s="22"/>
      <c r="AK1207" s="22"/>
    </row>
    <row r="1208" spans="33:37">
      <c r="AG1208" s="19" t="s">
        <v>1236</v>
      </c>
      <c r="AI1208" s="21"/>
      <c r="AJ1208" s="22"/>
      <c r="AK1208" s="22"/>
    </row>
    <row r="1209" spans="33:37">
      <c r="AG1209" s="19" t="s">
        <v>1237</v>
      </c>
      <c r="AI1209" s="21"/>
      <c r="AJ1209" s="22"/>
      <c r="AK1209" s="22"/>
    </row>
    <row r="1210" spans="33:37">
      <c r="AG1210" s="19" t="s">
        <v>1238</v>
      </c>
      <c r="AI1210" s="21"/>
      <c r="AJ1210" s="22"/>
      <c r="AK1210" s="22"/>
    </row>
    <row r="1211" spans="33:37">
      <c r="AG1211" s="19" t="s">
        <v>1239</v>
      </c>
      <c r="AI1211" s="21"/>
      <c r="AJ1211" s="22"/>
      <c r="AK1211" s="22"/>
    </row>
    <row r="1212" spans="33:37">
      <c r="AG1212" s="19" t="s">
        <v>1240</v>
      </c>
      <c r="AI1212" s="21"/>
      <c r="AJ1212" s="22"/>
      <c r="AK1212" s="22"/>
    </row>
    <row r="1213" spans="33:37">
      <c r="AG1213" s="19" t="s">
        <v>1241</v>
      </c>
      <c r="AI1213" s="21"/>
      <c r="AJ1213" s="22"/>
      <c r="AK1213" s="22"/>
    </row>
    <row r="1214" spans="33:37">
      <c r="AG1214" s="19" t="s">
        <v>1242</v>
      </c>
      <c r="AI1214" s="21"/>
      <c r="AJ1214" s="22"/>
      <c r="AK1214" s="22"/>
    </row>
    <row r="1215" spans="33:37">
      <c r="AG1215" s="19" t="s">
        <v>1243</v>
      </c>
      <c r="AI1215" s="21"/>
      <c r="AJ1215" s="22"/>
      <c r="AK1215" s="22"/>
    </row>
    <row r="1216" spans="33:37">
      <c r="AG1216" s="19" t="s">
        <v>1244</v>
      </c>
      <c r="AI1216" s="21"/>
      <c r="AJ1216" s="22"/>
      <c r="AK1216" s="22"/>
    </row>
    <row r="1217" spans="33:37">
      <c r="AG1217" s="19" t="s">
        <v>1245</v>
      </c>
      <c r="AI1217" s="21"/>
      <c r="AJ1217" s="22"/>
      <c r="AK1217" s="22"/>
    </row>
    <row r="1218" spans="33:37">
      <c r="AG1218" s="19" t="s">
        <v>1246</v>
      </c>
      <c r="AI1218" s="21"/>
      <c r="AJ1218" s="22"/>
      <c r="AK1218" s="22"/>
    </row>
    <row r="1219" spans="33:37">
      <c r="AG1219" s="19" t="s">
        <v>1247</v>
      </c>
      <c r="AI1219" s="21"/>
      <c r="AJ1219" s="22"/>
      <c r="AK1219" s="22"/>
    </row>
    <row r="1220" spans="33:37">
      <c r="AG1220" s="19" t="s">
        <v>1248</v>
      </c>
      <c r="AI1220" s="21"/>
      <c r="AJ1220" s="22"/>
      <c r="AK1220" s="22"/>
    </row>
    <row r="1221" spans="33:37">
      <c r="AG1221" s="19" t="s">
        <v>1249</v>
      </c>
      <c r="AI1221" s="21"/>
      <c r="AJ1221" s="22"/>
      <c r="AK1221" s="22"/>
    </row>
    <row r="1222" spans="33:37">
      <c r="AG1222" s="19" t="s">
        <v>1250</v>
      </c>
      <c r="AI1222" s="21"/>
      <c r="AJ1222" s="22"/>
      <c r="AK1222" s="22"/>
    </row>
    <row r="1223" spans="33:37">
      <c r="AG1223" s="19" t="s">
        <v>1251</v>
      </c>
      <c r="AI1223" s="21"/>
      <c r="AJ1223" s="22"/>
      <c r="AK1223" s="22"/>
    </row>
    <row r="1224" spans="33:37">
      <c r="AG1224" s="19" t="s">
        <v>1252</v>
      </c>
      <c r="AI1224" s="21"/>
      <c r="AJ1224" s="22"/>
      <c r="AK1224" s="22"/>
    </row>
    <row r="1225" spans="33:37">
      <c r="AG1225" s="19" t="s">
        <v>1253</v>
      </c>
      <c r="AI1225" s="21"/>
      <c r="AJ1225" s="22"/>
      <c r="AK1225" s="22"/>
    </row>
    <row r="1226" spans="33:37">
      <c r="AG1226" s="19" t="s">
        <v>1254</v>
      </c>
      <c r="AI1226" s="21"/>
      <c r="AJ1226" s="22"/>
      <c r="AK1226" s="22"/>
    </row>
    <row r="1227" spans="33:37">
      <c r="AG1227" s="19" t="s">
        <v>1255</v>
      </c>
      <c r="AI1227" s="21"/>
      <c r="AJ1227" s="22"/>
      <c r="AK1227" s="22"/>
    </row>
    <row r="1228" spans="33:37">
      <c r="AG1228" s="19" t="s">
        <v>1256</v>
      </c>
      <c r="AI1228" s="21"/>
      <c r="AJ1228" s="22"/>
      <c r="AK1228" s="22"/>
    </row>
    <row r="1229" spans="33:37">
      <c r="AG1229" s="19" t="s">
        <v>1257</v>
      </c>
      <c r="AI1229" s="21"/>
      <c r="AJ1229" s="22"/>
      <c r="AK1229" s="22"/>
    </row>
    <row r="1230" spans="33:37">
      <c r="AG1230" s="19" t="s">
        <v>1258</v>
      </c>
      <c r="AI1230" s="21"/>
      <c r="AJ1230" s="22"/>
      <c r="AK1230" s="22"/>
    </row>
    <row r="1231" spans="33:37">
      <c r="AG1231" s="19" t="s">
        <v>1259</v>
      </c>
      <c r="AI1231" s="21"/>
      <c r="AJ1231" s="22"/>
      <c r="AK1231" s="22"/>
    </row>
    <row r="1232" spans="33:37">
      <c r="AG1232" s="19" t="s">
        <v>1260</v>
      </c>
      <c r="AI1232" s="21"/>
      <c r="AJ1232" s="22"/>
      <c r="AK1232" s="22"/>
    </row>
    <row r="1233" spans="33:37">
      <c r="AG1233" s="19" t="s">
        <v>1261</v>
      </c>
      <c r="AI1233" s="21"/>
      <c r="AJ1233" s="22"/>
      <c r="AK1233" s="22"/>
    </row>
    <row r="1234" spans="33:37">
      <c r="AG1234" s="19" t="s">
        <v>1262</v>
      </c>
      <c r="AI1234" s="21"/>
      <c r="AJ1234" s="22"/>
      <c r="AK1234" s="22"/>
    </row>
    <row r="1235" spans="33:37">
      <c r="AG1235" s="19" t="s">
        <v>1263</v>
      </c>
      <c r="AI1235" s="21"/>
      <c r="AJ1235" s="22"/>
      <c r="AK1235" s="22"/>
    </row>
    <row r="1236" spans="33:37">
      <c r="AG1236" s="19" t="s">
        <v>1264</v>
      </c>
      <c r="AI1236" s="21"/>
      <c r="AJ1236" s="22"/>
      <c r="AK1236" s="22"/>
    </row>
    <row r="1237" spans="33:37">
      <c r="AG1237" s="19" t="s">
        <v>1265</v>
      </c>
      <c r="AI1237" s="21"/>
      <c r="AJ1237" s="22"/>
      <c r="AK1237" s="22"/>
    </row>
    <row r="1238" spans="33:37">
      <c r="AG1238" s="19" t="s">
        <v>1266</v>
      </c>
      <c r="AI1238" s="21"/>
      <c r="AJ1238" s="22"/>
      <c r="AK1238" s="22"/>
    </row>
    <row r="1239" spans="33:37">
      <c r="AG1239" s="19" t="s">
        <v>1267</v>
      </c>
      <c r="AI1239" s="21"/>
      <c r="AJ1239" s="22"/>
      <c r="AK1239" s="22"/>
    </row>
    <row r="1240" spans="33:37">
      <c r="AG1240" s="19" t="s">
        <v>1268</v>
      </c>
      <c r="AI1240" s="21"/>
      <c r="AJ1240" s="22"/>
      <c r="AK1240" s="22"/>
    </row>
    <row r="1241" spans="33:37">
      <c r="AG1241" s="19" t="s">
        <v>1269</v>
      </c>
      <c r="AI1241" s="21"/>
      <c r="AJ1241" s="22"/>
      <c r="AK1241" s="22"/>
    </row>
    <row r="1242" spans="33:37">
      <c r="AG1242" s="19" t="s">
        <v>1270</v>
      </c>
      <c r="AI1242" s="21"/>
      <c r="AJ1242" s="22"/>
      <c r="AK1242" s="22"/>
    </row>
    <row r="1243" spans="33:37">
      <c r="AG1243" s="19" t="s">
        <v>1271</v>
      </c>
      <c r="AI1243" s="21"/>
      <c r="AJ1243" s="22"/>
      <c r="AK1243" s="22"/>
    </row>
    <row r="1244" spans="33:37">
      <c r="AG1244" s="19" t="s">
        <v>1272</v>
      </c>
      <c r="AI1244" s="21"/>
      <c r="AJ1244" s="22"/>
      <c r="AK1244" s="22"/>
    </row>
    <row r="1245" spans="33:37">
      <c r="AG1245" s="19" t="s">
        <v>1273</v>
      </c>
      <c r="AI1245" s="21"/>
      <c r="AJ1245" s="22"/>
      <c r="AK1245" s="22"/>
    </row>
    <row r="1246" spans="33:37">
      <c r="AG1246" s="19" t="s">
        <v>1274</v>
      </c>
      <c r="AI1246" s="21"/>
      <c r="AJ1246" s="22"/>
      <c r="AK1246" s="22"/>
    </row>
    <row r="1247" spans="33:37">
      <c r="AG1247" s="19" t="s">
        <v>1275</v>
      </c>
      <c r="AI1247" s="21"/>
      <c r="AJ1247" s="22"/>
      <c r="AK1247" s="22"/>
    </row>
    <row r="1248" spans="33:37">
      <c r="AG1248" s="19" t="s">
        <v>1276</v>
      </c>
      <c r="AI1248" s="21"/>
      <c r="AJ1248" s="22"/>
      <c r="AK1248" s="22"/>
    </row>
    <row r="1249" spans="33:37">
      <c r="AG1249" s="19" t="s">
        <v>1277</v>
      </c>
      <c r="AI1249" s="21"/>
      <c r="AJ1249" s="22"/>
      <c r="AK1249" s="22"/>
    </row>
    <row r="1250" spans="33:37">
      <c r="AG1250" s="19" t="s">
        <v>1278</v>
      </c>
      <c r="AI1250" s="21"/>
      <c r="AJ1250" s="22"/>
      <c r="AK1250" s="22"/>
    </row>
    <row r="1251" spans="33:37">
      <c r="AG1251" s="19" t="s">
        <v>1279</v>
      </c>
      <c r="AI1251" s="21"/>
      <c r="AJ1251" s="22"/>
      <c r="AK1251" s="22"/>
    </row>
    <row r="1252" spans="33:37">
      <c r="AG1252" s="19" t="s">
        <v>1280</v>
      </c>
      <c r="AI1252" s="21"/>
      <c r="AJ1252" s="22"/>
      <c r="AK1252" s="22"/>
    </row>
    <row r="1253" spans="33:37">
      <c r="AG1253" s="19" t="s">
        <v>1281</v>
      </c>
      <c r="AI1253" s="21"/>
      <c r="AJ1253" s="22"/>
      <c r="AK1253" s="22"/>
    </row>
    <row r="1254" spans="33:37">
      <c r="AG1254" s="19" t="s">
        <v>1282</v>
      </c>
      <c r="AI1254" s="21"/>
      <c r="AJ1254" s="22"/>
      <c r="AK1254" s="22"/>
    </row>
    <row r="1255" spans="33:37">
      <c r="AG1255" s="19" t="s">
        <v>1283</v>
      </c>
      <c r="AI1255" s="21"/>
      <c r="AJ1255" s="22"/>
      <c r="AK1255" s="22"/>
    </row>
    <row r="1256" spans="33:37">
      <c r="AG1256" s="19" t="s">
        <v>1284</v>
      </c>
      <c r="AI1256" s="21"/>
      <c r="AJ1256" s="22"/>
      <c r="AK1256" s="22"/>
    </row>
    <row r="1257" spans="33:37">
      <c r="AG1257" s="19" t="s">
        <v>1285</v>
      </c>
      <c r="AI1257" s="21"/>
      <c r="AJ1257" s="22"/>
      <c r="AK1257" s="22"/>
    </row>
    <row r="1258" spans="33:37">
      <c r="AG1258" s="19" t="s">
        <v>1286</v>
      </c>
      <c r="AI1258" s="21"/>
      <c r="AJ1258" s="22"/>
      <c r="AK1258" s="22"/>
    </row>
    <row r="1259" spans="33:37">
      <c r="AG1259" s="19" t="s">
        <v>1287</v>
      </c>
      <c r="AI1259" s="21"/>
      <c r="AJ1259" s="22"/>
      <c r="AK1259" s="22"/>
    </row>
    <row r="1260" spans="33:37">
      <c r="AG1260" s="19" t="s">
        <v>1288</v>
      </c>
      <c r="AI1260" s="21"/>
      <c r="AJ1260" s="22"/>
      <c r="AK1260" s="22"/>
    </row>
    <row r="1261" spans="33:37">
      <c r="AG1261" s="19" t="s">
        <v>1289</v>
      </c>
      <c r="AI1261" s="21"/>
      <c r="AJ1261" s="22"/>
      <c r="AK1261" s="22"/>
    </row>
    <row r="1262" spans="33:37">
      <c r="AG1262" s="19" t="s">
        <v>1290</v>
      </c>
      <c r="AI1262" s="21"/>
      <c r="AJ1262" s="22"/>
      <c r="AK1262" s="22"/>
    </row>
    <row r="1263" spans="33:37">
      <c r="AG1263" s="19" t="s">
        <v>1291</v>
      </c>
      <c r="AI1263" s="21"/>
      <c r="AJ1263" s="22"/>
      <c r="AK1263" s="22"/>
    </row>
    <row r="1264" spans="33:37">
      <c r="AG1264" s="19" t="s">
        <v>1292</v>
      </c>
      <c r="AI1264" s="21"/>
      <c r="AJ1264" s="22"/>
      <c r="AK1264" s="22"/>
    </row>
    <row r="1265" spans="33:37">
      <c r="AG1265" s="19" t="s">
        <v>1293</v>
      </c>
      <c r="AI1265" s="21"/>
      <c r="AJ1265" s="22"/>
      <c r="AK1265" s="22"/>
    </row>
    <row r="1266" spans="33:37">
      <c r="AG1266" s="19" t="s">
        <v>1294</v>
      </c>
      <c r="AI1266" s="21"/>
      <c r="AJ1266" s="22"/>
      <c r="AK1266" s="22"/>
    </row>
    <row r="1267" spans="33:37">
      <c r="AG1267" s="19" t="s">
        <v>1295</v>
      </c>
      <c r="AI1267" s="21"/>
      <c r="AJ1267" s="22"/>
      <c r="AK1267" s="22"/>
    </row>
    <row r="1268" spans="33:37">
      <c r="AG1268" s="19" t="s">
        <v>1296</v>
      </c>
      <c r="AI1268" s="21"/>
      <c r="AJ1268" s="22"/>
      <c r="AK1268" s="22"/>
    </row>
    <row r="1269" spans="33:37">
      <c r="AG1269" s="19" t="s">
        <v>1297</v>
      </c>
      <c r="AI1269" s="21"/>
      <c r="AJ1269" s="22"/>
      <c r="AK1269" s="22"/>
    </row>
    <row r="1270" spans="33:37">
      <c r="AG1270" s="19" t="s">
        <v>1298</v>
      </c>
      <c r="AI1270" s="21"/>
      <c r="AJ1270" s="22"/>
      <c r="AK1270" s="22"/>
    </row>
    <row r="1271" spans="33:37">
      <c r="AG1271" s="19" t="s">
        <v>1299</v>
      </c>
      <c r="AI1271" s="21"/>
      <c r="AJ1271" s="22"/>
      <c r="AK1271" s="22"/>
    </row>
    <row r="1272" spans="33:37">
      <c r="AG1272" s="19" t="s">
        <v>1300</v>
      </c>
      <c r="AI1272" s="21"/>
      <c r="AJ1272" s="22"/>
      <c r="AK1272" s="22"/>
    </row>
    <row r="1273" spans="33:37">
      <c r="AG1273" s="19" t="s">
        <v>1301</v>
      </c>
      <c r="AI1273" s="21"/>
      <c r="AJ1273" s="22"/>
      <c r="AK1273" s="22"/>
    </row>
    <row r="1274" spans="33:37">
      <c r="AG1274" s="19" t="s">
        <v>1302</v>
      </c>
      <c r="AI1274" s="21"/>
      <c r="AJ1274" s="22"/>
      <c r="AK1274" s="22"/>
    </row>
    <row r="1275" spans="33:37">
      <c r="AG1275" s="19" t="s">
        <v>1303</v>
      </c>
      <c r="AI1275" s="21"/>
      <c r="AJ1275" s="22"/>
      <c r="AK1275" s="22"/>
    </row>
    <row r="1276" spans="33:37">
      <c r="AG1276" s="19" t="s">
        <v>1304</v>
      </c>
      <c r="AI1276" s="21"/>
      <c r="AJ1276" s="22"/>
      <c r="AK1276" s="22"/>
    </row>
    <row r="1277" spans="33:37">
      <c r="AG1277" s="19" t="s">
        <v>1305</v>
      </c>
      <c r="AI1277" s="21"/>
      <c r="AJ1277" s="22"/>
      <c r="AK1277" s="22"/>
    </row>
    <row r="1278" spans="33:37">
      <c r="AG1278" s="19" t="s">
        <v>1306</v>
      </c>
      <c r="AI1278" s="21"/>
      <c r="AJ1278" s="22"/>
      <c r="AK1278" s="22"/>
    </row>
    <row r="1279" spans="33:37">
      <c r="AG1279" s="19" t="s">
        <v>1307</v>
      </c>
      <c r="AI1279" s="21"/>
      <c r="AJ1279" s="22"/>
      <c r="AK1279" s="22"/>
    </row>
    <row r="1280" spans="33:37">
      <c r="AG1280" s="19" t="s">
        <v>1308</v>
      </c>
      <c r="AI1280" s="21"/>
      <c r="AJ1280" s="22"/>
      <c r="AK1280" s="22"/>
    </row>
    <row r="1281" spans="33:37">
      <c r="AG1281" s="19" t="s">
        <v>1309</v>
      </c>
      <c r="AI1281" s="21"/>
      <c r="AJ1281" s="22"/>
      <c r="AK1281" s="22"/>
    </row>
    <row r="1282" spans="33:37">
      <c r="AG1282" s="19" t="s">
        <v>1310</v>
      </c>
      <c r="AI1282" s="21"/>
      <c r="AJ1282" s="22"/>
      <c r="AK1282" s="22"/>
    </row>
    <row r="1283" spans="33:37">
      <c r="AG1283" s="19" t="s">
        <v>1311</v>
      </c>
      <c r="AI1283" s="21"/>
      <c r="AJ1283" s="22"/>
      <c r="AK1283" s="22"/>
    </row>
    <row r="1284" spans="33:37">
      <c r="AG1284" s="19" t="s">
        <v>1312</v>
      </c>
      <c r="AI1284" s="21"/>
      <c r="AJ1284" s="22"/>
      <c r="AK1284" s="22"/>
    </row>
    <row r="1285" spans="33:37">
      <c r="AG1285" s="19" t="s">
        <v>1313</v>
      </c>
      <c r="AI1285" s="21"/>
      <c r="AJ1285" s="22"/>
      <c r="AK1285" s="22"/>
    </row>
    <row r="1286" spans="33:37">
      <c r="AG1286" s="19" t="s">
        <v>1314</v>
      </c>
      <c r="AI1286" s="21"/>
      <c r="AJ1286" s="22"/>
      <c r="AK1286" s="22"/>
    </row>
    <row r="1287" spans="33:37">
      <c r="AG1287" s="19" t="s">
        <v>1315</v>
      </c>
      <c r="AI1287" s="21"/>
      <c r="AJ1287" s="22"/>
      <c r="AK1287" s="22"/>
    </row>
    <row r="1288" spans="33:37">
      <c r="AG1288" s="19" t="s">
        <v>1316</v>
      </c>
      <c r="AI1288" s="21"/>
      <c r="AJ1288" s="22"/>
      <c r="AK1288" s="22"/>
    </row>
    <row r="1289" spans="33:37">
      <c r="AG1289" s="19" t="s">
        <v>1317</v>
      </c>
      <c r="AI1289" s="21"/>
      <c r="AJ1289" s="22"/>
      <c r="AK1289" s="22"/>
    </row>
    <row r="1290" spans="33:37">
      <c r="AG1290" s="19" t="s">
        <v>1318</v>
      </c>
      <c r="AI1290" s="21"/>
      <c r="AJ1290" s="22"/>
      <c r="AK1290" s="22"/>
    </row>
    <row r="1291" spans="33:37">
      <c r="AG1291" s="19" t="s">
        <v>1319</v>
      </c>
      <c r="AI1291" s="21"/>
      <c r="AJ1291" s="22"/>
      <c r="AK1291" s="22"/>
    </row>
    <row r="1292" spans="33:37">
      <c r="AG1292" s="19" t="s">
        <v>1320</v>
      </c>
      <c r="AI1292" s="21"/>
      <c r="AJ1292" s="22"/>
      <c r="AK1292" s="22"/>
    </row>
    <row r="1293" spans="33:37">
      <c r="AG1293" s="19" t="s">
        <v>1321</v>
      </c>
      <c r="AI1293" s="21"/>
      <c r="AJ1293" s="22"/>
      <c r="AK1293" s="22"/>
    </row>
    <row r="1294" spans="33:37">
      <c r="AG1294" s="19" t="s">
        <v>1322</v>
      </c>
      <c r="AI1294" s="21"/>
      <c r="AJ1294" s="22"/>
      <c r="AK1294" s="22"/>
    </row>
    <row r="1295" spans="33:37">
      <c r="AG1295" s="19" t="s">
        <v>1323</v>
      </c>
      <c r="AI1295" s="21"/>
      <c r="AJ1295" s="22"/>
      <c r="AK1295" s="22"/>
    </row>
    <row r="1296" spans="33:37">
      <c r="AG1296" s="19" t="s">
        <v>1324</v>
      </c>
      <c r="AI1296" s="21"/>
      <c r="AJ1296" s="22"/>
      <c r="AK1296" s="22"/>
    </row>
    <row r="1297" spans="33:37">
      <c r="AG1297" s="19" t="s">
        <v>1325</v>
      </c>
      <c r="AI1297" s="21"/>
      <c r="AJ1297" s="22"/>
      <c r="AK1297" s="22"/>
    </row>
    <row r="1298" spans="33:37">
      <c r="AG1298" s="19" t="s">
        <v>1326</v>
      </c>
      <c r="AI1298" s="21"/>
      <c r="AJ1298" s="22"/>
      <c r="AK1298" s="22"/>
    </row>
    <row r="1299" spans="33:37">
      <c r="AG1299" s="19" t="s">
        <v>1327</v>
      </c>
      <c r="AI1299" s="21"/>
      <c r="AJ1299" s="22"/>
      <c r="AK1299" s="22"/>
    </row>
    <row r="1300" spans="33:37">
      <c r="AG1300" s="19" t="s">
        <v>1328</v>
      </c>
      <c r="AI1300" s="21"/>
      <c r="AJ1300" s="22"/>
      <c r="AK1300" s="22"/>
    </row>
    <row r="1301" spans="33:37">
      <c r="AG1301" s="19" t="s">
        <v>1329</v>
      </c>
      <c r="AI1301" s="21"/>
      <c r="AJ1301" s="22"/>
      <c r="AK1301" s="22"/>
    </row>
    <row r="1302" spans="33:37">
      <c r="AG1302" s="19" t="s">
        <v>1330</v>
      </c>
      <c r="AI1302" s="21"/>
      <c r="AJ1302" s="22"/>
      <c r="AK1302" s="22"/>
    </row>
    <row r="1303" spans="33:37">
      <c r="AG1303" s="19" t="s">
        <v>1331</v>
      </c>
      <c r="AI1303" s="21"/>
      <c r="AJ1303" s="22"/>
      <c r="AK1303" s="22"/>
    </row>
    <row r="1304" spans="33:37">
      <c r="AG1304" s="19" t="s">
        <v>1332</v>
      </c>
      <c r="AI1304" s="21"/>
      <c r="AJ1304" s="22"/>
      <c r="AK1304" s="22"/>
    </row>
    <row r="1305" spans="33:37">
      <c r="AG1305" s="19" t="s">
        <v>1333</v>
      </c>
      <c r="AI1305" s="21"/>
      <c r="AJ1305" s="22"/>
      <c r="AK1305" s="22"/>
    </row>
    <row r="1306" spans="33:37">
      <c r="AG1306" s="19" t="s">
        <v>1334</v>
      </c>
      <c r="AI1306" s="21"/>
      <c r="AJ1306" s="22"/>
      <c r="AK1306" s="22"/>
    </row>
    <row r="1307" spans="33:37">
      <c r="AG1307" s="19" t="s">
        <v>1335</v>
      </c>
      <c r="AI1307" s="21"/>
      <c r="AJ1307" s="22"/>
      <c r="AK1307" s="22"/>
    </row>
    <row r="1308" spans="33:37">
      <c r="AG1308" s="19" t="s">
        <v>1336</v>
      </c>
      <c r="AI1308" s="21"/>
      <c r="AJ1308" s="22"/>
      <c r="AK1308" s="22"/>
    </row>
    <row r="1309" spans="33:37">
      <c r="AG1309" s="19" t="s">
        <v>1337</v>
      </c>
      <c r="AI1309" s="21"/>
      <c r="AJ1309" s="22"/>
      <c r="AK1309" s="22"/>
    </row>
    <row r="1310" spans="33:37">
      <c r="AG1310" s="19" t="s">
        <v>1338</v>
      </c>
      <c r="AI1310" s="21"/>
      <c r="AJ1310" s="22"/>
      <c r="AK1310" s="22"/>
    </row>
    <row r="1311" spans="33:37">
      <c r="AG1311" s="19" t="s">
        <v>1339</v>
      </c>
      <c r="AI1311" s="21"/>
      <c r="AJ1311" s="22"/>
      <c r="AK1311" s="22"/>
    </row>
    <row r="1312" spans="33:37">
      <c r="AG1312" s="19" t="s">
        <v>1340</v>
      </c>
      <c r="AI1312" s="21"/>
      <c r="AJ1312" s="22"/>
      <c r="AK1312" s="22"/>
    </row>
    <row r="1313" spans="33:37">
      <c r="AG1313" s="19" t="s">
        <v>1341</v>
      </c>
      <c r="AI1313" s="21"/>
      <c r="AJ1313" s="22"/>
      <c r="AK1313" s="22"/>
    </row>
    <row r="1314" spans="33:37">
      <c r="AG1314" s="19" t="s">
        <v>1342</v>
      </c>
      <c r="AI1314" s="21"/>
      <c r="AJ1314" s="22"/>
      <c r="AK1314" s="22"/>
    </row>
    <row r="1315" spans="33:37">
      <c r="AG1315" s="19" t="s">
        <v>1343</v>
      </c>
      <c r="AI1315" s="21"/>
      <c r="AJ1315" s="22"/>
      <c r="AK1315" s="22"/>
    </row>
    <row r="1316" spans="33:37">
      <c r="AG1316" s="19" t="s">
        <v>1344</v>
      </c>
      <c r="AI1316" s="21"/>
      <c r="AJ1316" s="22"/>
      <c r="AK1316" s="22"/>
    </row>
    <row r="1317" spans="33:37">
      <c r="AG1317" s="19" t="s">
        <v>1345</v>
      </c>
      <c r="AI1317" s="21"/>
      <c r="AJ1317" s="22"/>
      <c r="AK1317" s="22"/>
    </row>
    <row r="1318" spans="33:37">
      <c r="AG1318" s="19" t="s">
        <v>1346</v>
      </c>
      <c r="AI1318" s="21"/>
      <c r="AJ1318" s="22"/>
      <c r="AK1318" s="22"/>
    </row>
    <row r="1319" spans="33:37">
      <c r="AG1319" s="19" t="s">
        <v>1347</v>
      </c>
      <c r="AI1319" s="21"/>
      <c r="AJ1319" s="22"/>
      <c r="AK1319" s="22"/>
    </row>
    <row r="1320" spans="33:37">
      <c r="AG1320" s="19" t="s">
        <v>1348</v>
      </c>
      <c r="AI1320" s="21"/>
      <c r="AJ1320" s="22"/>
      <c r="AK1320" s="22"/>
    </row>
    <row r="1321" spans="33:37">
      <c r="AG1321" s="19" t="s">
        <v>1349</v>
      </c>
      <c r="AI1321" s="21"/>
      <c r="AJ1321" s="22"/>
      <c r="AK1321" s="22"/>
    </row>
    <row r="1322" spans="33:37">
      <c r="AG1322" s="19" t="s">
        <v>1350</v>
      </c>
      <c r="AI1322" s="21"/>
      <c r="AJ1322" s="22"/>
      <c r="AK1322" s="22"/>
    </row>
    <row r="1323" spans="33:37">
      <c r="AG1323" s="19" t="s">
        <v>1351</v>
      </c>
      <c r="AI1323" s="21"/>
      <c r="AJ1323" s="22"/>
      <c r="AK1323" s="22"/>
    </row>
    <row r="1324" spans="33:37">
      <c r="AG1324" s="19" t="s">
        <v>1352</v>
      </c>
      <c r="AI1324" s="21"/>
      <c r="AJ1324" s="22"/>
      <c r="AK1324" s="22"/>
    </row>
    <row r="1325" spans="33:37">
      <c r="AG1325" s="19" t="s">
        <v>1353</v>
      </c>
      <c r="AI1325" s="21"/>
      <c r="AJ1325" s="22"/>
      <c r="AK1325" s="22"/>
    </row>
    <row r="1326" spans="33:37">
      <c r="AG1326" s="19" t="s">
        <v>1354</v>
      </c>
      <c r="AI1326" s="21"/>
      <c r="AJ1326" s="22"/>
      <c r="AK1326" s="22"/>
    </row>
    <row r="1327" spans="33:37">
      <c r="AG1327" s="19" t="s">
        <v>1355</v>
      </c>
      <c r="AI1327" s="21"/>
      <c r="AJ1327" s="22"/>
      <c r="AK1327" s="22"/>
    </row>
    <row r="1328" spans="33:37">
      <c r="AG1328" s="19" t="s">
        <v>1356</v>
      </c>
      <c r="AI1328" s="21"/>
      <c r="AJ1328" s="22"/>
      <c r="AK1328" s="22"/>
    </row>
    <row r="1329" spans="33:37">
      <c r="AG1329" s="19" t="s">
        <v>1357</v>
      </c>
      <c r="AI1329" s="21"/>
      <c r="AJ1329" s="22"/>
      <c r="AK1329" s="22"/>
    </row>
    <row r="1330" spans="33:37">
      <c r="AG1330" s="19" t="s">
        <v>1358</v>
      </c>
      <c r="AI1330" s="21"/>
      <c r="AJ1330" s="22"/>
      <c r="AK1330" s="22"/>
    </row>
    <row r="1331" spans="33:37">
      <c r="AG1331" s="19" t="s">
        <v>1359</v>
      </c>
      <c r="AI1331" s="21"/>
      <c r="AJ1331" s="22"/>
      <c r="AK1331" s="22"/>
    </row>
    <row r="1332" spans="33:37">
      <c r="AG1332" s="19" t="s">
        <v>1360</v>
      </c>
      <c r="AI1332" s="21"/>
      <c r="AJ1332" s="22"/>
      <c r="AK1332" s="22"/>
    </row>
    <row r="1333" spans="33:37">
      <c r="AG1333" s="19" t="s">
        <v>1361</v>
      </c>
      <c r="AI1333" s="21"/>
      <c r="AJ1333" s="22"/>
      <c r="AK1333" s="22"/>
    </row>
    <row r="1334" spans="33:37">
      <c r="AG1334" s="19" t="s">
        <v>1362</v>
      </c>
      <c r="AI1334" s="21"/>
      <c r="AJ1334" s="22"/>
      <c r="AK1334" s="22"/>
    </row>
    <row r="1335" spans="33:37">
      <c r="AG1335" s="19" t="s">
        <v>1363</v>
      </c>
      <c r="AI1335" s="21"/>
      <c r="AJ1335" s="22"/>
      <c r="AK1335" s="22"/>
    </row>
    <row r="1336" spans="33:37">
      <c r="AG1336" s="19" t="s">
        <v>1364</v>
      </c>
      <c r="AI1336" s="21"/>
      <c r="AJ1336" s="22"/>
      <c r="AK1336" s="22"/>
    </row>
    <row r="1337" spans="33:37">
      <c r="AG1337" s="19" t="s">
        <v>1365</v>
      </c>
      <c r="AI1337" s="21"/>
      <c r="AJ1337" s="22"/>
      <c r="AK1337" s="22"/>
    </row>
    <row r="1338" spans="33:37">
      <c r="AG1338" s="19" t="s">
        <v>1366</v>
      </c>
      <c r="AI1338" s="21"/>
      <c r="AJ1338" s="22"/>
      <c r="AK1338" s="22"/>
    </row>
    <row r="1339" spans="33:37">
      <c r="AG1339" s="19" t="s">
        <v>1367</v>
      </c>
      <c r="AI1339" s="21"/>
      <c r="AJ1339" s="22"/>
      <c r="AK1339" s="22"/>
    </row>
    <row r="1340" spans="33:37">
      <c r="AG1340" s="19" t="s">
        <v>1368</v>
      </c>
      <c r="AI1340" s="21"/>
      <c r="AJ1340" s="22"/>
      <c r="AK1340" s="22"/>
    </row>
    <row r="1341" spans="33:37">
      <c r="AG1341" s="19" t="s">
        <v>1369</v>
      </c>
      <c r="AI1341" s="21"/>
      <c r="AJ1341" s="22"/>
      <c r="AK1341" s="22"/>
    </row>
    <row r="1342" spans="33:37">
      <c r="AG1342" s="19" t="s">
        <v>1370</v>
      </c>
      <c r="AI1342" s="21"/>
      <c r="AJ1342" s="22"/>
      <c r="AK1342" s="22"/>
    </row>
    <row r="1343" spans="33:37">
      <c r="AG1343" s="19" t="s">
        <v>1371</v>
      </c>
      <c r="AI1343" s="21"/>
      <c r="AJ1343" s="22"/>
      <c r="AK1343" s="22"/>
    </row>
    <row r="1344" spans="33:37">
      <c r="AG1344" s="19" t="s">
        <v>1372</v>
      </c>
      <c r="AI1344" s="21"/>
      <c r="AJ1344" s="22"/>
      <c r="AK1344" s="22"/>
    </row>
    <row r="1345" spans="33:37">
      <c r="AG1345" s="19" t="s">
        <v>1373</v>
      </c>
      <c r="AI1345" s="21"/>
      <c r="AJ1345" s="22"/>
      <c r="AK1345" s="22"/>
    </row>
    <row r="1346" spans="33:37">
      <c r="AG1346" s="19" t="s">
        <v>1374</v>
      </c>
      <c r="AI1346" s="21"/>
      <c r="AJ1346" s="22"/>
      <c r="AK1346" s="22"/>
    </row>
    <row r="1347" spans="33:37">
      <c r="AG1347" s="19" t="s">
        <v>1375</v>
      </c>
      <c r="AI1347" s="21"/>
      <c r="AJ1347" s="22"/>
      <c r="AK1347" s="22"/>
    </row>
    <row r="1348" spans="33:37">
      <c r="AG1348" s="19" t="s">
        <v>1376</v>
      </c>
      <c r="AI1348" s="21"/>
      <c r="AJ1348" s="22"/>
      <c r="AK1348" s="22"/>
    </row>
    <row r="1349" spans="33:37">
      <c r="AG1349" s="19" t="s">
        <v>1377</v>
      </c>
      <c r="AI1349" s="21"/>
      <c r="AJ1349" s="22"/>
      <c r="AK1349" s="22"/>
    </row>
    <row r="1350" spans="33:37">
      <c r="AG1350" s="19" t="s">
        <v>1378</v>
      </c>
      <c r="AI1350" s="21"/>
      <c r="AJ1350" s="22"/>
      <c r="AK1350" s="22"/>
    </row>
    <row r="1351" spans="33:37">
      <c r="AG1351" s="19" t="s">
        <v>1379</v>
      </c>
      <c r="AI1351" s="21"/>
      <c r="AJ1351" s="22"/>
      <c r="AK1351" s="22"/>
    </row>
    <row r="1352" spans="33:37">
      <c r="AG1352" s="19" t="s">
        <v>1380</v>
      </c>
      <c r="AI1352" s="21"/>
      <c r="AJ1352" s="22"/>
      <c r="AK1352" s="22"/>
    </row>
    <row r="1353" spans="33:37">
      <c r="AG1353" s="19" t="s">
        <v>1381</v>
      </c>
      <c r="AI1353" s="21"/>
      <c r="AJ1353" s="22"/>
      <c r="AK1353" s="22"/>
    </row>
    <row r="1354" spans="33:37">
      <c r="AG1354" s="19" t="s">
        <v>1382</v>
      </c>
      <c r="AI1354" s="21"/>
      <c r="AJ1354" s="22"/>
      <c r="AK1354" s="22"/>
    </row>
    <row r="1355" spans="33:37">
      <c r="AG1355" s="19" t="s">
        <v>1383</v>
      </c>
      <c r="AI1355" s="21"/>
      <c r="AJ1355" s="22"/>
      <c r="AK1355" s="22"/>
    </row>
    <row r="1356" spans="33:37">
      <c r="AG1356" s="19" t="s">
        <v>1384</v>
      </c>
      <c r="AI1356" s="21"/>
      <c r="AJ1356" s="22"/>
      <c r="AK1356" s="22"/>
    </row>
    <row r="1357" spans="33:37">
      <c r="AG1357" s="19" t="s">
        <v>1385</v>
      </c>
      <c r="AI1357" s="21"/>
      <c r="AJ1357" s="22"/>
      <c r="AK1357" s="22"/>
    </row>
    <row r="1358" spans="33:37">
      <c r="AG1358" s="19" t="s">
        <v>1386</v>
      </c>
      <c r="AI1358" s="21"/>
      <c r="AJ1358" s="22"/>
      <c r="AK1358" s="22"/>
    </row>
    <row r="1359" spans="33:37">
      <c r="AG1359" s="19" t="s">
        <v>1387</v>
      </c>
      <c r="AI1359" s="21"/>
      <c r="AJ1359" s="22"/>
      <c r="AK1359" s="22"/>
    </row>
    <row r="1360" spans="33:37">
      <c r="AG1360" s="19" t="s">
        <v>1388</v>
      </c>
      <c r="AI1360" s="21"/>
      <c r="AJ1360" s="22"/>
      <c r="AK1360" s="22"/>
    </row>
    <row r="1361" spans="33:37">
      <c r="AG1361" s="19" t="s">
        <v>1389</v>
      </c>
      <c r="AI1361" s="21"/>
      <c r="AJ1361" s="22"/>
      <c r="AK1361" s="22"/>
    </row>
    <row r="1362" spans="33:37">
      <c r="AG1362" s="19" t="s">
        <v>1390</v>
      </c>
      <c r="AI1362" s="21"/>
      <c r="AJ1362" s="22"/>
      <c r="AK1362" s="22"/>
    </row>
    <row r="1363" spans="33:37">
      <c r="AG1363" s="19" t="s">
        <v>1391</v>
      </c>
      <c r="AI1363" s="21"/>
      <c r="AJ1363" s="22"/>
      <c r="AK1363" s="22"/>
    </row>
    <row r="1364" spans="33:37">
      <c r="AG1364" s="19" t="s">
        <v>1392</v>
      </c>
      <c r="AI1364" s="21"/>
      <c r="AJ1364" s="22"/>
      <c r="AK1364" s="22"/>
    </row>
    <row r="1365" spans="33:37">
      <c r="AG1365" s="19" t="s">
        <v>1393</v>
      </c>
      <c r="AI1365" s="21"/>
      <c r="AJ1365" s="22"/>
      <c r="AK1365" s="22"/>
    </row>
    <row r="1366" spans="33:37">
      <c r="AG1366" s="19" t="s">
        <v>1394</v>
      </c>
      <c r="AI1366" s="21"/>
      <c r="AJ1366" s="22"/>
      <c r="AK1366" s="22"/>
    </row>
    <row r="1367" spans="33:37">
      <c r="AG1367" s="19" t="s">
        <v>1395</v>
      </c>
      <c r="AI1367" s="21"/>
      <c r="AJ1367" s="22"/>
      <c r="AK1367" s="22"/>
    </row>
    <row r="1368" spans="33:37">
      <c r="AG1368" s="19" t="s">
        <v>1396</v>
      </c>
      <c r="AI1368" s="21"/>
      <c r="AJ1368" s="22"/>
      <c r="AK1368" s="22"/>
    </row>
    <row r="1369" spans="33:37">
      <c r="AG1369" s="19" t="s">
        <v>1397</v>
      </c>
      <c r="AI1369" s="21"/>
      <c r="AJ1369" s="22"/>
      <c r="AK1369" s="22"/>
    </row>
    <row r="1370" spans="33:37">
      <c r="AG1370" s="19" t="s">
        <v>1398</v>
      </c>
      <c r="AI1370" s="21"/>
      <c r="AJ1370" s="22"/>
      <c r="AK1370" s="22"/>
    </row>
    <row r="1371" spans="33:37">
      <c r="AG1371" s="19" t="s">
        <v>1399</v>
      </c>
      <c r="AI1371" s="21"/>
      <c r="AJ1371" s="22"/>
      <c r="AK1371" s="22"/>
    </row>
    <row r="1372" spans="33:37">
      <c r="AG1372" s="19" t="s">
        <v>1400</v>
      </c>
      <c r="AI1372" s="21"/>
      <c r="AJ1372" s="22"/>
      <c r="AK1372" s="22"/>
    </row>
    <row r="1373" spans="33:37">
      <c r="AG1373" s="19" t="s">
        <v>1401</v>
      </c>
      <c r="AI1373" s="21"/>
      <c r="AJ1373" s="22"/>
      <c r="AK1373" s="22"/>
    </row>
    <row r="1374" spans="33:37">
      <c r="AG1374" s="19" t="s">
        <v>1402</v>
      </c>
      <c r="AI1374" s="21"/>
      <c r="AJ1374" s="22"/>
      <c r="AK1374" s="22"/>
    </row>
    <row r="1375" spans="33:37">
      <c r="AG1375" s="19" t="s">
        <v>1403</v>
      </c>
      <c r="AI1375" s="21"/>
      <c r="AJ1375" s="22"/>
      <c r="AK1375" s="22"/>
    </row>
    <row r="1376" spans="33:37">
      <c r="AG1376" s="19" t="s">
        <v>1404</v>
      </c>
      <c r="AI1376" s="21"/>
      <c r="AJ1376" s="22"/>
      <c r="AK1376" s="22"/>
    </row>
    <row r="1377" spans="33:37">
      <c r="AG1377" s="19" t="s">
        <v>1405</v>
      </c>
      <c r="AI1377" s="21"/>
      <c r="AJ1377" s="22"/>
      <c r="AK1377" s="22"/>
    </row>
    <row r="1378" spans="33:37">
      <c r="AG1378" s="19" t="s">
        <v>1406</v>
      </c>
      <c r="AI1378" s="21"/>
      <c r="AJ1378" s="22"/>
      <c r="AK1378" s="22"/>
    </row>
    <row r="1379" spans="33:37">
      <c r="AG1379" s="19" t="s">
        <v>1407</v>
      </c>
      <c r="AI1379" s="21"/>
      <c r="AJ1379" s="22"/>
      <c r="AK1379" s="22"/>
    </row>
    <row r="1380" spans="33:37">
      <c r="AG1380" s="19" t="s">
        <v>1408</v>
      </c>
      <c r="AI1380" s="21"/>
      <c r="AJ1380" s="22"/>
      <c r="AK1380" s="22"/>
    </row>
    <row r="1381" spans="33:37">
      <c r="AG1381" s="19" t="s">
        <v>1409</v>
      </c>
      <c r="AI1381" s="21"/>
      <c r="AJ1381" s="22"/>
      <c r="AK1381" s="22"/>
    </row>
    <row r="1382" spans="33:37">
      <c r="AG1382" s="19" t="s">
        <v>1410</v>
      </c>
      <c r="AI1382" s="21"/>
      <c r="AJ1382" s="22"/>
      <c r="AK1382" s="22"/>
    </row>
    <row r="1383" spans="33:37">
      <c r="AG1383" s="19" t="s">
        <v>1411</v>
      </c>
      <c r="AI1383" s="21"/>
      <c r="AJ1383" s="22"/>
      <c r="AK1383" s="22"/>
    </row>
    <row r="1384" spans="33:37">
      <c r="AG1384" s="19" t="s">
        <v>1412</v>
      </c>
      <c r="AI1384" s="21"/>
      <c r="AJ1384" s="22"/>
      <c r="AK1384" s="22"/>
    </row>
    <row r="1385" spans="33:37">
      <c r="AG1385" s="19" t="s">
        <v>1413</v>
      </c>
      <c r="AI1385" s="21"/>
      <c r="AJ1385" s="22"/>
      <c r="AK1385" s="22"/>
    </row>
    <row r="1386" spans="33:37">
      <c r="AG1386" s="19" t="s">
        <v>1414</v>
      </c>
      <c r="AI1386" s="21"/>
      <c r="AJ1386" s="22"/>
      <c r="AK1386" s="22"/>
    </row>
    <row r="1387" spans="33:37">
      <c r="AG1387" s="19" t="s">
        <v>1415</v>
      </c>
      <c r="AI1387" s="21"/>
      <c r="AJ1387" s="22"/>
      <c r="AK1387" s="22"/>
    </row>
    <row r="1388" spans="33:37">
      <c r="AG1388" s="19" t="s">
        <v>1416</v>
      </c>
      <c r="AI1388" s="21"/>
      <c r="AJ1388" s="22"/>
      <c r="AK1388" s="22"/>
    </row>
    <row r="1389" spans="33:37">
      <c r="AG1389" s="19" t="s">
        <v>1417</v>
      </c>
      <c r="AI1389" s="21"/>
      <c r="AJ1389" s="22"/>
      <c r="AK1389" s="22"/>
    </row>
    <row r="1390" spans="33:37">
      <c r="AG1390" s="19" t="s">
        <v>1418</v>
      </c>
      <c r="AI1390" s="21"/>
      <c r="AJ1390" s="22"/>
      <c r="AK1390" s="22"/>
    </row>
    <row r="1391" spans="33:37">
      <c r="AG1391" s="19" t="s">
        <v>1419</v>
      </c>
      <c r="AI1391" s="21"/>
      <c r="AJ1391" s="22"/>
      <c r="AK1391" s="22"/>
    </row>
    <row r="1392" spans="33:37">
      <c r="AG1392" s="19" t="s">
        <v>1420</v>
      </c>
      <c r="AI1392" s="21"/>
      <c r="AJ1392" s="22"/>
      <c r="AK1392" s="22"/>
    </row>
    <row r="1393" spans="33:37">
      <c r="AG1393" s="19" t="s">
        <v>1421</v>
      </c>
      <c r="AI1393" s="21"/>
      <c r="AJ1393" s="22"/>
      <c r="AK1393" s="22"/>
    </row>
    <row r="1394" spans="33:37">
      <c r="AG1394" s="19" t="s">
        <v>1422</v>
      </c>
      <c r="AI1394" s="21"/>
      <c r="AJ1394" s="22"/>
      <c r="AK1394" s="22"/>
    </row>
    <row r="1395" spans="33:37">
      <c r="AG1395" s="19" t="s">
        <v>1423</v>
      </c>
      <c r="AI1395" s="21"/>
      <c r="AJ1395" s="22"/>
      <c r="AK1395" s="22"/>
    </row>
    <row r="1396" spans="33:37">
      <c r="AG1396" s="19" t="s">
        <v>1424</v>
      </c>
      <c r="AI1396" s="21"/>
      <c r="AJ1396" s="22"/>
      <c r="AK1396" s="22"/>
    </row>
    <row r="1397" spans="33:37">
      <c r="AG1397" s="19" t="s">
        <v>1425</v>
      </c>
      <c r="AI1397" s="21"/>
      <c r="AJ1397" s="22"/>
      <c r="AK1397" s="22"/>
    </row>
    <row r="1398" spans="33:37">
      <c r="AG1398" s="19" t="s">
        <v>1426</v>
      </c>
      <c r="AI1398" s="21"/>
      <c r="AJ1398" s="22"/>
      <c r="AK1398" s="22"/>
    </row>
    <row r="1399" spans="33:37">
      <c r="AG1399" s="19" t="s">
        <v>1427</v>
      </c>
      <c r="AI1399" s="21"/>
      <c r="AJ1399" s="22"/>
      <c r="AK1399" s="22"/>
    </row>
    <row r="1400" spans="33:37">
      <c r="AG1400" s="19" t="s">
        <v>1428</v>
      </c>
      <c r="AI1400" s="21"/>
      <c r="AJ1400" s="22"/>
      <c r="AK1400" s="22"/>
    </row>
    <row r="1401" spans="33:37">
      <c r="AG1401" s="19" t="s">
        <v>1429</v>
      </c>
      <c r="AI1401" s="21"/>
      <c r="AJ1401" s="22"/>
      <c r="AK1401" s="22"/>
    </row>
    <row r="1402" spans="33:37">
      <c r="AG1402" s="19" t="s">
        <v>1430</v>
      </c>
      <c r="AI1402" s="21"/>
      <c r="AJ1402" s="22"/>
      <c r="AK1402" s="22"/>
    </row>
    <row r="1403" spans="33:37">
      <c r="AG1403" s="19" t="s">
        <v>1431</v>
      </c>
      <c r="AI1403" s="21"/>
      <c r="AJ1403" s="22"/>
      <c r="AK1403" s="22"/>
    </row>
    <row r="1404" spans="33:37">
      <c r="AG1404" s="19" t="s">
        <v>1432</v>
      </c>
      <c r="AI1404" s="21"/>
      <c r="AJ1404" s="22"/>
      <c r="AK1404" s="22"/>
    </row>
    <row r="1405" spans="33:37">
      <c r="AG1405" s="19" t="s">
        <v>1433</v>
      </c>
      <c r="AI1405" s="21"/>
      <c r="AJ1405" s="22"/>
      <c r="AK1405" s="22"/>
    </row>
    <row r="1406" spans="33:37">
      <c r="AG1406" s="19" t="s">
        <v>1434</v>
      </c>
      <c r="AI1406" s="21"/>
      <c r="AJ1406" s="22"/>
      <c r="AK1406" s="22"/>
    </row>
    <row r="1407" spans="33:37">
      <c r="AG1407" s="19" t="s">
        <v>1435</v>
      </c>
      <c r="AI1407" s="21"/>
      <c r="AJ1407" s="22"/>
      <c r="AK1407" s="22"/>
    </row>
    <row r="1408" spans="33:37">
      <c r="AG1408" s="19" t="s">
        <v>1436</v>
      </c>
      <c r="AI1408" s="21"/>
      <c r="AJ1408" s="22"/>
      <c r="AK1408" s="22"/>
    </row>
    <row r="1409" spans="33:37">
      <c r="AG1409" s="19" t="s">
        <v>1437</v>
      </c>
      <c r="AI1409" s="21"/>
      <c r="AJ1409" s="22"/>
      <c r="AK1409" s="22"/>
    </row>
    <row r="1410" spans="33:37">
      <c r="AG1410" s="19" t="s">
        <v>1438</v>
      </c>
      <c r="AI1410" s="21"/>
      <c r="AJ1410" s="22"/>
      <c r="AK1410" s="22"/>
    </row>
    <row r="1411" spans="33:37">
      <c r="AG1411" s="19" t="s">
        <v>1439</v>
      </c>
      <c r="AI1411" s="21"/>
      <c r="AJ1411" s="22"/>
      <c r="AK1411" s="22"/>
    </row>
    <row r="1412" spans="33:37">
      <c r="AG1412" s="19" t="s">
        <v>1440</v>
      </c>
      <c r="AI1412" s="21"/>
      <c r="AJ1412" s="22"/>
      <c r="AK1412" s="22"/>
    </row>
    <row r="1413" spans="33:37">
      <c r="AG1413" s="19" t="s">
        <v>1441</v>
      </c>
      <c r="AI1413" s="21"/>
      <c r="AJ1413" s="22"/>
      <c r="AK1413" s="22"/>
    </row>
    <row r="1414" spans="33:37">
      <c r="AG1414" s="19" t="s">
        <v>1442</v>
      </c>
      <c r="AI1414" s="21"/>
      <c r="AJ1414" s="22"/>
      <c r="AK1414" s="22"/>
    </row>
    <row r="1415" spans="33:37">
      <c r="AG1415" s="19" t="s">
        <v>1443</v>
      </c>
      <c r="AI1415" s="21"/>
      <c r="AJ1415" s="22"/>
      <c r="AK1415" s="22"/>
    </row>
    <row r="1416" spans="33:37">
      <c r="AG1416" s="19" t="s">
        <v>1444</v>
      </c>
      <c r="AI1416" s="21"/>
      <c r="AJ1416" s="22"/>
      <c r="AK1416" s="22"/>
    </row>
    <row r="1417" spans="33:37">
      <c r="AG1417" s="19" t="s">
        <v>1445</v>
      </c>
      <c r="AI1417" s="21"/>
      <c r="AJ1417" s="22"/>
      <c r="AK1417" s="22"/>
    </row>
    <row r="1418" spans="33:37">
      <c r="AG1418" s="19" t="s">
        <v>1446</v>
      </c>
      <c r="AI1418" s="21"/>
      <c r="AJ1418" s="22"/>
      <c r="AK1418" s="22"/>
    </row>
    <row r="1419" spans="33:37">
      <c r="AG1419" s="19" t="s">
        <v>1447</v>
      </c>
      <c r="AI1419" s="21"/>
      <c r="AJ1419" s="22"/>
      <c r="AK1419" s="22"/>
    </row>
    <row r="1420" spans="33:37">
      <c r="AG1420" s="19" t="s">
        <v>1448</v>
      </c>
      <c r="AI1420" s="21"/>
      <c r="AJ1420" s="22"/>
      <c r="AK1420" s="22"/>
    </row>
    <row r="1421" spans="33:37">
      <c r="AG1421" s="19" t="s">
        <v>1449</v>
      </c>
      <c r="AI1421" s="21"/>
      <c r="AJ1421" s="22"/>
      <c r="AK1421" s="22"/>
    </row>
    <row r="1422" spans="33:37">
      <c r="AG1422" s="19" t="s">
        <v>1450</v>
      </c>
      <c r="AI1422" s="21"/>
      <c r="AJ1422" s="22"/>
      <c r="AK1422" s="22"/>
    </row>
    <row r="1423" spans="33:37">
      <c r="AG1423" s="19" t="s">
        <v>1451</v>
      </c>
      <c r="AI1423" s="21"/>
      <c r="AJ1423" s="22"/>
      <c r="AK1423" s="22"/>
    </row>
    <row r="1424" spans="33:37">
      <c r="AG1424" s="19" t="s">
        <v>1452</v>
      </c>
      <c r="AI1424" s="21"/>
      <c r="AJ1424" s="22"/>
      <c r="AK1424" s="22"/>
    </row>
    <row r="1425" spans="33:37">
      <c r="AG1425" s="19" t="s">
        <v>1453</v>
      </c>
      <c r="AI1425" s="21"/>
      <c r="AJ1425" s="22"/>
      <c r="AK1425" s="22"/>
    </row>
    <row r="1426" spans="33:37">
      <c r="AG1426" s="19" t="s">
        <v>1454</v>
      </c>
      <c r="AI1426" s="21"/>
      <c r="AJ1426" s="22"/>
      <c r="AK1426" s="22"/>
    </row>
    <row r="1427" spans="33:37">
      <c r="AG1427" s="19" t="s">
        <v>1455</v>
      </c>
      <c r="AI1427" s="21"/>
      <c r="AJ1427" s="22"/>
      <c r="AK1427" s="22"/>
    </row>
    <row r="1428" spans="33:37">
      <c r="AG1428" s="19" t="s">
        <v>1456</v>
      </c>
      <c r="AI1428" s="21"/>
      <c r="AJ1428" s="22"/>
      <c r="AK1428" s="22"/>
    </row>
    <row r="1429" spans="33:37">
      <c r="AG1429" s="19" t="s">
        <v>1457</v>
      </c>
      <c r="AI1429" s="21"/>
      <c r="AJ1429" s="22"/>
      <c r="AK1429" s="22"/>
    </row>
    <row r="1430" spans="33:37">
      <c r="AG1430" s="19" t="s">
        <v>1458</v>
      </c>
      <c r="AI1430" s="21"/>
      <c r="AJ1430" s="22"/>
      <c r="AK1430" s="22"/>
    </row>
    <row r="1431" spans="33:37">
      <c r="AG1431" s="19" t="s">
        <v>1459</v>
      </c>
      <c r="AI1431" s="21"/>
      <c r="AJ1431" s="22"/>
      <c r="AK1431" s="22"/>
    </row>
    <row r="1432" spans="33:37">
      <c r="AG1432" s="19" t="s">
        <v>1460</v>
      </c>
      <c r="AI1432" s="21"/>
      <c r="AJ1432" s="22"/>
      <c r="AK1432" s="22"/>
    </row>
    <row r="1433" spans="33:37">
      <c r="AG1433" s="19" t="s">
        <v>1461</v>
      </c>
      <c r="AI1433" s="21"/>
      <c r="AJ1433" s="22"/>
      <c r="AK1433" s="22"/>
    </row>
    <row r="1434" spans="33:37">
      <c r="AG1434" s="19" t="s">
        <v>1462</v>
      </c>
      <c r="AI1434" s="21"/>
      <c r="AJ1434" s="22"/>
      <c r="AK1434" s="22"/>
    </row>
    <row r="1435" spans="33:37">
      <c r="AG1435" s="19" t="s">
        <v>1463</v>
      </c>
      <c r="AI1435" s="21"/>
      <c r="AJ1435" s="22"/>
      <c r="AK1435" s="22"/>
    </row>
    <row r="1436" spans="33:37">
      <c r="AG1436" s="19" t="s">
        <v>1464</v>
      </c>
      <c r="AI1436" s="21"/>
      <c r="AJ1436" s="22"/>
      <c r="AK1436" s="22"/>
    </row>
    <row r="1437" spans="33:37">
      <c r="AG1437" s="19" t="s">
        <v>1465</v>
      </c>
      <c r="AI1437" s="21"/>
      <c r="AJ1437" s="22"/>
      <c r="AK1437" s="22"/>
    </row>
    <row r="1438" spans="33:37">
      <c r="AG1438" s="19" t="s">
        <v>1466</v>
      </c>
      <c r="AI1438" s="21"/>
      <c r="AJ1438" s="22"/>
      <c r="AK1438" s="22"/>
    </row>
    <row r="1439" spans="33:37">
      <c r="AG1439" s="19" t="s">
        <v>1467</v>
      </c>
      <c r="AI1439" s="21"/>
      <c r="AJ1439" s="22"/>
      <c r="AK1439" s="22"/>
    </row>
    <row r="1440" spans="33:37">
      <c r="AG1440" s="19" t="s">
        <v>1468</v>
      </c>
      <c r="AI1440" s="21"/>
      <c r="AJ1440" s="22"/>
      <c r="AK1440" s="22"/>
    </row>
    <row r="1441" spans="33:37">
      <c r="AG1441" s="19" t="s">
        <v>1469</v>
      </c>
      <c r="AI1441" s="21"/>
      <c r="AJ1441" s="22"/>
      <c r="AK1441" s="22"/>
    </row>
    <row r="1442" spans="33:37">
      <c r="AG1442" s="19" t="s">
        <v>1470</v>
      </c>
      <c r="AI1442" s="21"/>
      <c r="AJ1442" s="22"/>
      <c r="AK1442" s="22"/>
    </row>
    <row r="1443" spans="33:37">
      <c r="AG1443" s="19" t="s">
        <v>1471</v>
      </c>
      <c r="AI1443" s="21"/>
      <c r="AJ1443" s="22"/>
      <c r="AK1443" s="22"/>
    </row>
    <row r="1444" spans="33:37">
      <c r="AG1444" s="19" t="s">
        <v>1472</v>
      </c>
      <c r="AI1444" s="21"/>
      <c r="AJ1444" s="22"/>
      <c r="AK1444" s="22"/>
    </row>
    <row r="1445" spans="33:37">
      <c r="AG1445" s="19" t="s">
        <v>1473</v>
      </c>
      <c r="AI1445" s="21"/>
      <c r="AJ1445" s="22"/>
      <c r="AK1445" s="22"/>
    </row>
    <row r="1446" spans="33:37">
      <c r="AG1446" s="19" t="s">
        <v>1474</v>
      </c>
      <c r="AI1446" s="21"/>
      <c r="AJ1446" s="22"/>
      <c r="AK1446" s="22"/>
    </row>
    <row r="1447" spans="33:37">
      <c r="AG1447" s="19" t="s">
        <v>1475</v>
      </c>
      <c r="AI1447" s="21"/>
      <c r="AJ1447" s="22"/>
      <c r="AK1447" s="22"/>
    </row>
    <row r="1448" spans="33:37">
      <c r="AG1448" s="19" t="s">
        <v>1476</v>
      </c>
      <c r="AI1448" s="21"/>
      <c r="AJ1448" s="22"/>
      <c r="AK1448" s="22"/>
    </row>
    <row r="1449" spans="33:37">
      <c r="AG1449" s="19" t="s">
        <v>1477</v>
      </c>
      <c r="AI1449" s="21"/>
      <c r="AJ1449" s="22"/>
      <c r="AK1449" s="22"/>
    </row>
    <row r="1450" spans="33:37">
      <c r="AG1450" s="19" t="s">
        <v>1478</v>
      </c>
      <c r="AI1450" s="21"/>
      <c r="AJ1450" s="22"/>
      <c r="AK1450" s="22"/>
    </row>
    <row r="1451" spans="33:37">
      <c r="AG1451" s="19" t="s">
        <v>1479</v>
      </c>
      <c r="AI1451" s="21"/>
      <c r="AJ1451" s="22"/>
      <c r="AK1451" s="22"/>
    </row>
    <row r="1452" spans="33:37">
      <c r="AG1452" s="19" t="s">
        <v>1480</v>
      </c>
      <c r="AI1452" s="21"/>
      <c r="AJ1452" s="22"/>
      <c r="AK1452" s="22"/>
    </row>
    <row r="1453" spans="33:37">
      <c r="AG1453" s="19" t="s">
        <v>1481</v>
      </c>
      <c r="AI1453" s="21"/>
      <c r="AJ1453" s="22"/>
      <c r="AK1453" s="22"/>
    </row>
    <row r="1454" spans="33:37">
      <c r="AG1454" s="19" t="s">
        <v>1482</v>
      </c>
      <c r="AI1454" s="21"/>
      <c r="AJ1454" s="22"/>
      <c r="AK1454" s="22"/>
    </row>
    <row r="1455" spans="33:37">
      <c r="AG1455" s="19" t="s">
        <v>1483</v>
      </c>
      <c r="AI1455" s="21"/>
      <c r="AJ1455" s="22"/>
      <c r="AK1455" s="22"/>
    </row>
    <row r="1456" spans="33:37">
      <c r="AG1456" s="19" t="s">
        <v>1484</v>
      </c>
      <c r="AI1456" s="21"/>
      <c r="AJ1456" s="22"/>
      <c r="AK1456" s="22"/>
    </row>
    <row r="1457" spans="33:37">
      <c r="AG1457" s="19" t="s">
        <v>1485</v>
      </c>
      <c r="AI1457" s="21"/>
      <c r="AJ1457" s="22"/>
      <c r="AK1457" s="22"/>
    </row>
    <row r="1458" spans="33:37">
      <c r="AG1458" s="19" t="s">
        <v>1486</v>
      </c>
      <c r="AI1458" s="21"/>
      <c r="AJ1458" s="22"/>
      <c r="AK1458" s="22"/>
    </row>
    <row r="1459" spans="33:37">
      <c r="AG1459" s="19" t="s">
        <v>1487</v>
      </c>
      <c r="AI1459" s="21"/>
      <c r="AJ1459" s="22"/>
      <c r="AK1459" s="22"/>
    </row>
    <row r="1460" spans="33:37">
      <c r="AG1460" s="19" t="s">
        <v>1488</v>
      </c>
      <c r="AI1460" s="21"/>
      <c r="AJ1460" s="22"/>
      <c r="AK1460" s="22"/>
    </row>
    <row r="1461" spans="33:37">
      <c r="AG1461" s="19" t="s">
        <v>1489</v>
      </c>
      <c r="AI1461" s="21"/>
      <c r="AJ1461" s="22"/>
      <c r="AK1461" s="22"/>
    </row>
    <row r="1462" spans="33:37">
      <c r="AG1462" s="19" t="s">
        <v>1490</v>
      </c>
      <c r="AI1462" s="21"/>
      <c r="AJ1462" s="22"/>
      <c r="AK1462" s="22"/>
    </row>
    <row r="1463" spans="33:37">
      <c r="AG1463" s="19" t="s">
        <v>1491</v>
      </c>
      <c r="AI1463" s="21"/>
      <c r="AJ1463" s="22"/>
      <c r="AK1463" s="22"/>
    </row>
    <row r="1464" spans="33:37">
      <c r="AG1464" s="19" t="s">
        <v>1492</v>
      </c>
      <c r="AI1464" s="21"/>
      <c r="AJ1464" s="22"/>
      <c r="AK1464" s="22"/>
    </row>
    <row r="1465" spans="33:37">
      <c r="AG1465" s="19" t="s">
        <v>1493</v>
      </c>
      <c r="AI1465" s="21"/>
      <c r="AJ1465" s="22"/>
      <c r="AK1465" s="22"/>
    </row>
    <row r="1466" spans="33:37">
      <c r="AG1466" s="19" t="s">
        <v>1494</v>
      </c>
      <c r="AI1466" s="21"/>
      <c r="AJ1466" s="22"/>
      <c r="AK1466" s="22"/>
    </row>
    <row r="1467" spans="33:37">
      <c r="AG1467" s="19" t="s">
        <v>1495</v>
      </c>
      <c r="AI1467" s="21"/>
      <c r="AJ1467" s="22"/>
      <c r="AK1467" s="22"/>
    </row>
    <row r="1468" spans="33:37">
      <c r="AG1468" s="19" t="s">
        <v>1496</v>
      </c>
      <c r="AI1468" s="21"/>
      <c r="AJ1468" s="22"/>
      <c r="AK1468" s="22"/>
    </row>
    <row r="1469" spans="33:37">
      <c r="AG1469" s="19" t="s">
        <v>1497</v>
      </c>
      <c r="AI1469" s="21"/>
      <c r="AJ1469" s="22"/>
      <c r="AK1469" s="22"/>
    </row>
    <row r="1470" spans="33:37">
      <c r="AG1470" s="19" t="s">
        <v>1498</v>
      </c>
      <c r="AI1470" s="21"/>
      <c r="AJ1470" s="22"/>
      <c r="AK1470" s="22"/>
    </row>
    <row r="1471" spans="33:37">
      <c r="AG1471" s="19" t="s">
        <v>1499</v>
      </c>
      <c r="AI1471" s="21"/>
      <c r="AJ1471" s="22"/>
      <c r="AK1471" s="22"/>
    </row>
    <row r="1472" spans="33:37">
      <c r="AG1472" s="19" t="s">
        <v>1500</v>
      </c>
      <c r="AI1472" s="21"/>
      <c r="AJ1472" s="22"/>
      <c r="AK1472" s="22"/>
    </row>
    <row r="1473" spans="33:37">
      <c r="AG1473" s="19" t="s">
        <v>1501</v>
      </c>
      <c r="AI1473" s="21"/>
      <c r="AJ1473" s="22"/>
      <c r="AK1473" s="22"/>
    </row>
    <row r="1474" spans="33:37">
      <c r="AG1474" s="19" t="s">
        <v>1502</v>
      </c>
      <c r="AI1474" s="21"/>
      <c r="AJ1474" s="22"/>
      <c r="AK1474" s="22"/>
    </row>
    <row r="1475" spans="33:37">
      <c r="AG1475" s="19" t="s">
        <v>1503</v>
      </c>
      <c r="AI1475" s="21"/>
      <c r="AJ1475" s="22"/>
      <c r="AK1475" s="22"/>
    </row>
    <row r="1476" spans="33:37">
      <c r="AG1476" s="19" t="s">
        <v>1504</v>
      </c>
      <c r="AI1476" s="21"/>
      <c r="AJ1476" s="22"/>
      <c r="AK1476" s="22"/>
    </row>
    <row r="1477" spans="33:37">
      <c r="AG1477" s="19" t="s">
        <v>1505</v>
      </c>
      <c r="AI1477" s="21"/>
      <c r="AJ1477" s="22"/>
      <c r="AK1477" s="22"/>
    </row>
    <row r="1478" spans="33:37">
      <c r="AG1478" s="19" t="s">
        <v>1506</v>
      </c>
      <c r="AI1478" s="21"/>
      <c r="AJ1478" s="22"/>
      <c r="AK1478" s="22"/>
    </row>
    <row r="1479" spans="33:37">
      <c r="AG1479" s="19" t="s">
        <v>1507</v>
      </c>
      <c r="AI1479" s="21"/>
      <c r="AJ1479" s="22"/>
      <c r="AK1479" s="22"/>
    </row>
    <row r="1480" spans="33:37">
      <c r="AG1480" s="19" t="s">
        <v>1508</v>
      </c>
      <c r="AI1480" s="21"/>
      <c r="AJ1480" s="22"/>
      <c r="AK1480" s="22"/>
    </row>
    <row r="1481" spans="33:37">
      <c r="AG1481" s="19" t="s">
        <v>1509</v>
      </c>
      <c r="AI1481" s="21"/>
      <c r="AJ1481" s="22"/>
      <c r="AK1481" s="22"/>
    </row>
    <row r="1482" spans="33:37">
      <c r="AG1482" s="19" t="s">
        <v>1510</v>
      </c>
      <c r="AI1482" s="21"/>
      <c r="AJ1482" s="22"/>
      <c r="AK1482" s="22"/>
    </row>
    <row r="1483" spans="33:37">
      <c r="AG1483" s="19" t="s">
        <v>1511</v>
      </c>
      <c r="AI1483" s="21"/>
      <c r="AJ1483" s="22"/>
      <c r="AK1483" s="22"/>
    </row>
    <row r="1484" spans="33:37">
      <c r="AG1484" s="19" t="s">
        <v>1512</v>
      </c>
      <c r="AI1484" s="21"/>
      <c r="AJ1484" s="22"/>
      <c r="AK1484" s="22"/>
    </row>
    <row r="1485" spans="33:37">
      <c r="AG1485" s="19" t="s">
        <v>1513</v>
      </c>
      <c r="AI1485" s="21"/>
      <c r="AJ1485" s="22"/>
      <c r="AK1485" s="22"/>
    </row>
    <row r="1486" spans="33:37">
      <c r="AG1486" s="19" t="s">
        <v>1514</v>
      </c>
      <c r="AI1486" s="21"/>
      <c r="AJ1486" s="22"/>
      <c r="AK1486" s="22"/>
    </row>
    <row r="1487" spans="33:37">
      <c r="AG1487" s="19" t="s">
        <v>1515</v>
      </c>
      <c r="AI1487" s="21"/>
      <c r="AJ1487" s="22"/>
      <c r="AK1487" s="22"/>
    </row>
    <row r="1488" spans="33:37">
      <c r="AG1488" s="19" t="s">
        <v>1516</v>
      </c>
      <c r="AI1488" s="21"/>
      <c r="AJ1488" s="22"/>
      <c r="AK1488" s="22"/>
    </row>
    <row r="1489" spans="33:37">
      <c r="AG1489" s="19" t="s">
        <v>1517</v>
      </c>
      <c r="AI1489" s="21"/>
      <c r="AJ1489" s="22"/>
      <c r="AK1489" s="22"/>
    </row>
    <row r="1490" spans="33:37">
      <c r="AG1490" s="19" t="s">
        <v>1518</v>
      </c>
      <c r="AI1490" s="21"/>
      <c r="AJ1490" s="22"/>
      <c r="AK1490" s="22"/>
    </row>
    <row r="1491" spans="33:37">
      <c r="AG1491" s="19" t="s">
        <v>1519</v>
      </c>
      <c r="AI1491" s="21"/>
      <c r="AJ1491" s="22"/>
      <c r="AK1491" s="22"/>
    </row>
    <row r="1492" spans="33:37">
      <c r="AG1492" s="19" t="s">
        <v>1520</v>
      </c>
      <c r="AI1492" s="21"/>
      <c r="AJ1492" s="22"/>
      <c r="AK1492" s="22"/>
    </row>
    <row r="1493" spans="33:37">
      <c r="AG1493" s="19" t="s">
        <v>1521</v>
      </c>
      <c r="AI1493" s="21"/>
      <c r="AJ1493" s="22"/>
      <c r="AK1493" s="22"/>
    </row>
    <row r="1494" spans="33:37">
      <c r="AG1494" s="19" t="s">
        <v>1522</v>
      </c>
      <c r="AI1494" s="21"/>
      <c r="AJ1494" s="22"/>
      <c r="AK1494" s="22"/>
    </row>
    <row r="1495" spans="33:37">
      <c r="AG1495" s="19" t="s">
        <v>1523</v>
      </c>
      <c r="AI1495" s="21"/>
      <c r="AJ1495" s="22"/>
      <c r="AK1495" s="22"/>
    </row>
    <row r="1496" spans="33:37">
      <c r="AG1496" s="19" t="s">
        <v>1524</v>
      </c>
      <c r="AI1496" s="21"/>
      <c r="AJ1496" s="22"/>
      <c r="AK1496" s="22"/>
    </row>
    <row r="1497" spans="33:37">
      <c r="AG1497" s="19" t="s">
        <v>1525</v>
      </c>
      <c r="AI1497" s="21"/>
      <c r="AJ1497" s="22"/>
      <c r="AK1497" s="22"/>
    </row>
    <row r="1498" spans="33:37">
      <c r="AG1498" s="19" t="s">
        <v>1526</v>
      </c>
      <c r="AI1498" s="21"/>
      <c r="AJ1498" s="22"/>
      <c r="AK1498" s="22"/>
    </row>
    <row r="1499" spans="33:37">
      <c r="AG1499" s="19" t="s">
        <v>1527</v>
      </c>
      <c r="AI1499" s="21"/>
      <c r="AJ1499" s="22"/>
      <c r="AK1499" s="22"/>
    </row>
    <row r="1500" spans="33:37">
      <c r="AG1500" s="19" t="s">
        <v>1528</v>
      </c>
      <c r="AI1500" s="21"/>
      <c r="AJ1500" s="22"/>
      <c r="AK1500" s="22"/>
    </row>
    <row r="1501" spans="33:37">
      <c r="AG1501" s="19" t="s">
        <v>1529</v>
      </c>
      <c r="AI1501" s="21"/>
      <c r="AJ1501" s="22"/>
      <c r="AK1501" s="22"/>
    </row>
    <row r="1502" spans="33:37">
      <c r="AG1502" s="19" t="s">
        <v>1530</v>
      </c>
      <c r="AI1502" s="21"/>
      <c r="AJ1502" s="22"/>
      <c r="AK1502" s="22"/>
    </row>
    <row r="1503" spans="33:37">
      <c r="AG1503" s="19" t="s">
        <v>1531</v>
      </c>
      <c r="AI1503" s="21"/>
      <c r="AJ1503" s="22"/>
      <c r="AK1503" s="22"/>
    </row>
    <row r="1504" spans="33:37">
      <c r="AG1504" s="19" t="s">
        <v>1532</v>
      </c>
      <c r="AI1504" s="21"/>
      <c r="AJ1504" s="22"/>
      <c r="AK1504" s="22"/>
    </row>
    <row r="1505" spans="33:37">
      <c r="AG1505" s="19" t="s">
        <v>1533</v>
      </c>
      <c r="AI1505" s="21"/>
      <c r="AJ1505" s="22"/>
      <c r="AK1505" s="22"/>
    </row>
    <row r="1506" spans="33:37">
      <c r="AG1506" s="19" t="s">
        <v>1534</v>
      </c>
      <c r="AI1506" s="21"/>
      <c r="AJ1506" s="22"/>
      <c r="AK1506" s="22"/>
    </row>
    <row r="1507" spans="33:37">
      <c r="AG1507" s="19" t="s">
        <v>1535</v>
      </c>
      <c r="AI1507" s="21"/>
      <c r="AJ1507" s="22"/>
      <c r="AK1507" s="22"/>
    </row>
    <row r="1508" spans="33:37">
      <c r="AG1508" s="19" t="s">
        <v>1536</v>
      </c>
      <c r="AI1508" s="21"/>
      <c r="AJ1508" s="22"/>
      <c r="AK1508" s="22"/>
    </row>
    <row r="1509" spans="33:37">
      <c r="AG1509" s="19" t="s">
        <v>1537</v>
      </c>
      <c r="AI1509" s="21"/>
      <c r="AJ1509" s="22"/>
      <c r="AK1509" s="22"/>
    </row>
    <row r="1510" spans="33:37">
      <c r="AG1510" s="19" t="s">
        <v>1538</v>
      </c>
      <c r="AI1510" s="21"/>
      <c r="AJ1510" s="22"/>
      <c r="AK1510" s="22"/>
    </row>
    <row r="1511" spans="33:37">
      <c r="AG1511" s="19" t="s">
        <v>1539</v>
      </c>
      <c r="AI1511" s="21"/>
      <c r="AJ1511" s="22"/>
      <c r="AK1511" s="22"/>
    </row>
    <row r="1512" spans="33:37">
      <c r="AG1512" s="19" t="s">
        <v>1540</v>
      </c>
      <c r="AI1512" s="21"/>
      <c r="AJ1512" s="22"/>
      <c r="AK1512" s="22"/>
    </row>
    <row r="1513" spans="33:37">
      <c r="AG1513" s="19" t="s">
        <v>1541</v>
      </c>
      <c r="AI1513" s="21"/>
      <c r="AJ1513" s="22"/>
      <c r="AK1513" s="22"/>
    </row>
    <row r="1514" spans="33:37">
      <c r="AG1514" s="19" t="s">
        <v>1542</v>
      </c>
      <c r="AI1514" s="21"/>
      <c r="AJ1514" s="22"/>
      <c r="AK1514" s="22"/>
    </row>
    <row r="1515" spans="33:37">
      <c r="AG1515" s="19" t="s">
        <v>1543</v>
      </c>
      <c r="AI1515" s="21"/>
      <c r="AJ1515" s="22"/>
      <c r="AK1515" s="22"/>
    </row>
    <row r="1516" spans="33:37">
      <c r="AG1516" s="19" t="s">
        <v>1544</v>
      </c>
      <c r="AI1516" s="21"/>
      <c r="AJ1516" s="22"/>
      <c r="AK1516" s="22"/>
    </row>
    <row r="1517" spans="33:37">
      <c r="AG1517" s="19" t="s">
        <v>1545</v>
      </c>
      <c r="AI1517" s="21"/>
      <c r="AJ1517" s="22"/>
      <c r="AK1517" s="22"/>
    </row>
    <row r="1518" spans="33:37">
      <c r="AG1518" s="19" t="s">
        <v>1546</v>
      </c>
      <c r="AI1518" s="21"/>
      <c r="AJ1518" s="22"/>
      <c r="AK1518" s="22"/>
    </row>
    <row r="1519" spans="33:37">
      <c r="AG1519" s="19" t="s">
        <v>1547</v>
      </c>
      <c r="AI1519" s="21"/>
      <c r="AJ1519" s="22"/>
      <c r="AK1519" s="22"/>
    </row>
    <row r="1520" spans="33:37">
      <c r="AG1520" s="19" t="s">
        <v>1548</v>
      </c>
      <c r="AI1520" s="21"/>
      <c r="AJ1520" s="22"/>
      <c r="AK1520" s="22"/>
    </row>
    <row r="1521" spans="33:37">
      <c r="AG1521" s="19" t="s">
        <v>1549</v>
      </c>
      <c r="AI1521" s="21"/>
      <c r="AJ1521" s="22"/>
      <c r="AK1521" s="22"/>
    </row>
    <row r="1522" spans="33:37">
      <c r="AG1522" s="19" t="s">
        <v>1550</v>
      </c>
      <c r="AI1522" s="21"/>
      <c r="AJ1522" s="22"/>
      <c r="AK1522" s="22"/>
    </row>
    <row r="1523" spans="33:37">
      <c r="AG1523" s="19" t="s">
        <v>1551</v>
      </c>
      <c r="AI1523" s="21"/>
      <c r="AJ1523" s="22"/>
      <c r="AK1523" s="22"/>
    </row>
    <row r="1524" spans="33:37">
      <c r="AG1524" s="19" t="s">
        <v>1552</v>
      </c>
      <c r="AI1524" s="21"/>
      <c r="AJ1524" s="22"/>
      <c r="AK1524" s="22"/>
    </row>
    <row r="1525" spans="33:37">
      <c r="AG1525" s="19" t="s">
        <v>1553</v>
      </c>
      <c r="AI1525" s="21"/>
      <c r="AJ1525" s="22"/>
      <c r="AK1525" s="22"/>
    </row>
    <row r="1526" spans="33:37">
      <c r="AG1526" s="19" t="s">
        <v>1554</v>
      </c>
      <c r="AI1526" s="21"/>
      <c r="AJ1526" s="22"/>
      <c r="AK1526" s="22"/>
    </row>
    <row r="1527" spans="33:37">
      <c r="AG1527" s="19" t="s">
        <v>1555</v>
      </c>
      <c r="AI1527" s="21"/>
      <c r="AJ1527" s="22"/>
      <c r="AK1527" s="22"/>
    </row>
    <row r="1528" spans="33:37">
      <c r="AG1528" s="19" t="s">
        <v>1556</v>
      </c>
      <c r="AI1528" s="21"/>
      <c r="AJ1528" s="22"/>
      <c r="AK1528" s="22"/>
    </row>
    <row r="1529" spans="33:37">
      <c r="AG1529" s="19" t="s">
        <v>1557</v>
      </c>
      <c r="AI1529" s="21"/>
      <c r="AJ1529" s="22"/>
      <c r="AK1529" s="22"/>
    </row>
    <row r="1530" spans="33:37">
      <c r="AG1530" s="19" t="s">
        <v>1558</v>
      </c>
      <c r="AI1530" s="21"/>
      <c r="AJ1530" s="22"/>
      <c r="AK1530" s="22"/>
    </row>
    <row r="1531" spans="33:37">
      <c r="AG1531" s="19" t="s">
        <v>1559</v>
      </c>
      <c r="AI1531" s="21"/>
      <c r="AJ1531" s="22"/>
      <c r="AK1531" s="22"/>
    </row>
    <row r="1532" spans="33:37">
      <c r="AG1532" s="19" t="s">
        <v>1560</v>
      </c>
      <c r="AI1532" s="21"/>
      <c r="AJ1532" s="22"/>
      <c r="AK1532" s="22"/>
    </row>
    <row r="1533" spans="33:37">
      <c r="AG1533" s="19" t="s">
        <v>1561</v>
      </c>
      <c r="AI1533" s="21"/>
      <c r="AJ1533" s="22"/>
      <c r="AK1533" s="22"/>
    </row>
    <row r="1534" spans="33:37">
      <c r="AG1534" s="19" t="s">
        <v>1562</v>
      </c>
      <c r="AI1534" s="21"/>
      <c r="AJ1534" s="22"/>
      <c r="AK1534" s="22"/>
    </row>
    <row r="1535" spans="33:37">
      <c r="AG1535" s="19" t="s">
        <v>1563</v>
      </c>
      <c r="AI1535" s="21"/>
      <c r="AJ1535" s="22"/>
      <c r="AK1535" s="22"/>
    </row>
    <row r="1536" spans="33:37">
      <c r="AG1536" s="19" t="s">
        <v>1564</v>
      </c>
      <c r="AI1536" s="21"/>
      <c r="AJ1536" s="22"/>
      <c r="AK1536" s="22"/>
    </row>
    <row r="1537" spans="33:37">
      <c r="AG1537" s="19" t="s">
        <v>1565</v>
      </c>
      <c r="AI1537" s="21"/>
      <c r="AJ1537" s="22"/>
      <c r="AK1537" s="22"/>
    </row>
    <row r="1538" spans="33:37">
      <c r="AG1538" s="19" t="s">
        <v>1566</v>
      </c>
      <c r="AI1538" s="21"/>
      <c r="AJ1538" s="22"/>
      <c r="AK1538" s="22"/>
    </row>
    <row r="1539" spans="33:37">
      <c r="AG1539" s="19" t="s">
        <v>1567</v>
      </c>
      <c r="AI1539" s="21"/>
      <c r="AJ1539" s="22"/>
      <c r="AK1539" s="22"/>
    </row>
    <row r="1540" spans="33:37">
      <c r="AG1540" s="19" t="s">
        <v>1568</v>
      </c>
      <c r="AI1540" s="21"/>
      <c r="AJ1540" s="22"/>
      <c r="AK1540" s="22"/>
    </row>
    <row r="1541" spans="33:37">
      <c r="AG1541" s="19" t="s">
        <v>1569</v>
      </c>
      <c r="AI1541" s="21"/>
      <c r="AJ1541" s="22"/>
      <c r="AK1541" s="22"/>
    </row>
    <row r="1542" spans="33:37">
      <c r="AG1542" s="19" t="s">
        <v>1570</v>
      </c>
      <c r="AI1542" s="21"/>
      <c r="AJ1542" s="22"/>
      <c r="AK1542" s="22"/>
    </row>
    <row r="1543" spans="33:37">
      <c r="AG1543" s="19" t="s">
        <v>1571</v>
      </c>
      <c r="AI1543" s="21"/>
      <c r="AJ1543" s="22"/>
      <c r="AK1543" s="22"/>
    </row>
    <row r="1544" spans="33:37">
      <c r="AG1544" s="19" t="s">
        <v>1572</v>
      </c>
      <c r="AI1544" s="21"/>
      <c r="AJ1544" s="22"/>
      <c r="AK1544" s="22"/>
    </row>
    <row r="1545" spans="33:37">
      <c r="AG1545" s="19" t="s">
        <v>1573</v>
      </c>
      <c r="AI1545" s="21"/>
      <c r="AJ1545" s="22"/>
      <c r="AK1545" s="22"/>
    </row>
    <row r="1546" spans="33:37">
      <c r="AG1546" s="19" t="s">
        <v>1574</v>
      </c>
      <c r="AI1546" s="21"/>
      <c r="AJ1546" s="22"/>
      <c r="AK1546" s="22"/>
    </row>
    <row r="1547" spans="33:37">
      <c r="AG1547" s="19" t="s">
        <v>1575</v>
      </c>
      <c r="AI1547" s="21"/>
      <c r="AJ1547" s="22"/>
      <c r="AK1547" s="22"/>
    </row>
    <row r="1548" spans="33:37">
      <c r="AG1548" s="19" t="s">
        <v>1576</v>
      </c>
      <c r="AI1548" s="21"/>
      <c r="AJ1548" s="22"/>
      <c r="AK1548" s="22"/>
    </row>
    <row r="1549" spans="33:37">
      <c r="AG1549" s="19" t="s">
        <v>1577</v>
      </c>
      <c r="AI1549" s="21"/>
      <c r="AJ1549" s="22"/>
      <c r="AK1549" s="22"/>
    </row>
    <row r="1550" spans="33:37">
      <c r="AG1550" s="19" t="s">
        <v>1578</v>
      </c>
      <c r="AI1550" s="21"/>
      <c r="AJ1550" s="22"/>
      <c r="AK1550" s="22"/>
    </row>
    <row r="1551" spans="33:37">
      <c r="AG1551" s="19" t="s">
        <v>1579</v>
      </c>
      <c r="AI1551" s="21"/>
      <c r="AJ1551" s="22"/>
      <c r="AK1551" s="22"/>
    </row>
    <row r="1552" spans="33:37">
      <c r="AG1552" s="19" t="s">
        <v>1580</v>
      </c>
      <c r="AI1552" s="21"/>
      <c r="AJ1552" s="22"/>
      <c r="AK1552" s="22"/>
    </row>
    <row r="1553" spans="33:37">
      <c r="AG1553" s="19" t="s">
        <v>1581</v>
      </c>
      <c r="AI1553" s="21"/>
      <c r="AJ1553" s="22"/>
      <c r="AK1553" s="22"/>
    </row>
    <row r="1554" spans="33:37">
      <c r="AG1554" s="19" t="s">
        <v>1582</v>
      </c>
      <c r="AI1554" s="21"/>
      <c r="AJ1554" s="22"/>
      <c r="AK1554" s="22"/>
    </row>
    <row r="1555" spans="33:37">
      <c r="AG1555" s="19" t="s">
        <v>1583</v>
      </c>
      <c r="AI1555" s="21"/>
      <c r="AJ1555" s="22"/>
      <c r="AK1555" s="22"/>
    </row>
    <row r="1556" spans="33:37">
      <c r="AG1556" s="19" t="s">
        <v>1584</v>
      </c>
      <c r="AI1556" s="21"/>
      <c r="AJ1556" s="22"/>
      <c r="AK1556" s="22"/>
    </row>
    <row r="1557" spans="33:37">
      <c r="AG1557" s="19" t="s">
        <v>1585</v>
      </c>
      <c r="AI1557" s="21"/>
      <c r="AJ1557" s="22"/>
      <c r="AK1557" s="22"/>
    </row>
    <row r="1558" spans="33:37">
      <c r="AG1558" s="19" t="s">
        <v>1586</v>
      </c>
      <c r="AI1558" s="21"/>
      <c r="AJ1558" s="22"/>
      <c r="AK1558" s="22"/>
    </row>
    <row r="1559" spans="33:37">
      <c r="AG1559" s="19" t="s">
        <v>1587</v>
      </c>
      <c r="AI1559" s="21"/>
      <c r="AJ1559" s="22"/>
      <c r="AK1559" s="22"/>
    </row>
    <row r="1560" spans="33:37">
      <c r="AG1560" s="19" t="s">
        <v>1588</v>
      </c>
      <c r="AI1560" s="21"/>
      <c r="AJ1560" s="22"/>
      <c r="AK1560" s="22"/>
    </row>
    <row r="1561" spans="33:37">
      <c r="AG1561" s="19" t="s">
        <v>1589</v>
      </c>
      <c r="AI1561" s="21"/>
      <c r="AJ1561" s="22"/>
      <c r="AK1561" s="22"/>
    </row>
    <row r="1562" spans="33:37">
      <c r="AG1562" s="19" t="s">
        <v>1590</v>
      </c>
      <c r="AI1562" s="21"/>
      <c r="AJ1562" s="22"/>
      <c r="AK1562" s="22"/>
    </row>
    <row r="1563" spans="33:37">
      <c r="AG1563" s="19" t="s">
        <v>1591</v>
      </c>
      <c r="AI1563" s="21"/>
      <c r="AJ1563" s="22"/>
      <c r="AK1563" s="22"/>
    </row>
    <row r="1564" spans="33:37">
      <c r="AG1564" s="19" t="s">
        <v>1592</v>
      </c>
      <c r="AI1564" s="21"/>
      <c r="AJ1564" s="22"/>
      <c r="AK1564" s="22"/>
    </row>
    <row r="1565" spans="33:37">
      <c r="AG1565" s="19" t="s">
        <v>1593</v>
      </c>
      <c r="AI1565" s="21"/>
      <c r="AJ1565" s="22"/>
      <c r="AK1565" s="22"/>
    </row>
    <row r="1566" spans="33:37">
      <c r="AG1566" s="19" t="s">
        <v>1594</v>
      </c>
      <c r="AI1566" s="21"/>
      <c r="AJ1566" s="22"/>
      <c r="AK1566" s="22"/>
    </row>
    <row r="1567" spans="33:37">
      <c r="AG1567" s="19" t="s">
        <v>1595</v>
      </c>
      <c r="AI1567" s="21"/>
      <c r="AJ1567" s="22"/>
      <c r="AK1567" s="22"/>
    </row>
    <row r="1568" spans="33:37">
      <c r="AG1568" s="19" t="s">
        <v>1596</v>
      </c>
      <c r="AI1568" s="21"/>
      <c r="AJ1568" s="22"/>
      <c r="AK1568" s="22"/>
    </row>
    <row r="1569" spans="33:37">
      <c r="AG1569" s="19" t="s">
        <v>1597</v>
      </c>
      <c r="AI1569" s="21"/>
      <c r="AJ1569" s="22"/>
      <c r="AK1569" s="22"/>
    </row>
    <row r="1570" spans="33:37">
      <c r="AG1570" s="19" t="s">
        <v>1598</v>
      </c>
      <c r="AI1570" s="21"/>
      <c r="AJ1570" s="22"/>
      <c r="AK1570" s="22"/>
    </row>
    <row r="1571" spans="33:37">
      <c r="AG1571" s="19" t="s">
        <v>1599</v>
      </c>
      <c r="AI1571" s="21"/>
      <c r="AJ1571" s="22"/>
      <c r="AK1571" s="22"/>
    </row>
    <row r="1572" spans="33:37">
      <c r="AG1572" s="19" t="s">
        <v>1600</v>
      </c>
      <c r="AI1572" s="21"/>
      <c r="AJ1572" s="22"/>
      <c r="AK1572" s="22"/>
    </row>
    <row r="1573" spans="33:37">
      <c r="AG1573" s="19" t="s">
        <v>1601</v>
      </c>
      <c r="AI1573" s="21"/>
      <c r="AJ1573" s="22"/>
      <c r="AK1573" s="22"/>
    </row>
    <row r="1574" spans="33:37">
      <c r="AG1574" s="19" t="s">
        <v>1602</v>
      </c>
      <c r="AI1574" s="21"/>
      <c r="AJ1574" s="22"/>
      <c r="AK1574" s="22"/>
    </row>
    <row r="1575" spans="33:37">
      <c r="AG1575" s="19" t="s">
        <v>1603</v>
      </c>
      <c r="AI1575" s="21"/>
      <c r="AJ1575" s="22"/>
      <c r="AK1575" s="22"/>
    </row>
    <row r="1576" spans="33:37">
      <c r="AG1576" s="19" t="s">
        <v>1604</v>
      </c>
      <c r="AI1576" s="21"/>
      <c r="AJ1576" s="22"/>
      <c r="AK1576" s="22"/>
    </row>
    <row r="1577" spans="33:37">
      <c r="AG1577" s="19" t="s">
        <v>1605</v>
      </c>
      <c r="AI1577" s="21"/>
      <c r="AJ1577" s="22"/>
      <c r="AK1577" s="22"/>
    </row>
    <row r="1578" spans="33:37">
      <c r="AG1578" s="19" t="s">
        <v>1606</v>
      </c>
      <c r="AI1578" s="21"/>
      <c r="AJ1578" s="22"/>
      <c r="AK1578" s="22"/>
    </row>
    <row r="1579" spans="33:37">
      <c r="AG1579" s="19" t="s">
        <v>1607</v>
      </c>
      <c r="AI1579" s="21"/>
      <c r="AJ1579" s="22"/>
      <c r="AK1579" s="22"/>
    </row>
    <row r="1580" spans="33:37">
      <c r="AG1580" s="19" t="s">
        <v>1608</v>
      </c>
      <c r="AI1580" s="21"/>
      <c r="AJ1580" s="22"/>
      <c r="AK1580" s="22"/>
    </row>
    <row r="1581" spans="33:37">
      <c r="AG1581" s="19" t="s">
        <v>1609</v>
      </c>
      <c r="AI1581" s="21"/>
      <c r="AJ1581" s="22"/>
      <c r="AK1581" s="22"/>
    </row>
    <row r="1582" spans="33:37">
      <c r="AG1582" s="19" t="s">
        <v>1610</v>
      </c>
      <c r="AI1582" s="21"/>
      <c r="AJ1582" s="22"/>
      <c r="AK1582" s="22"/>
    </row>
    <row r="1583" spans="33:37">
      <c r="AG1583" s="19" t="s">
        <v>1611</v>
      </c>
      <c r="AI1583" s="21"/>
      <c r="AJ1583" s="22"/>
      <c r="AK1583" s="22"/>
    </row>
    <row r="1584" spans="33:37">
      <c r="AG1584" s="19" t="s">
        <v>1612</v>
      </c>
      <c r="AI1584" s="21"/>
      <c r="AJ1584" s="22"/>
      <c r="AK1584" s="22"/>
    </row>
    <row r="1585" spans="33:37">
      <c r="AG1585" s="19" t="s">
        <v>1613</v>
      </c>
      <c r="AI1585" s="21"/>
      <c r="AJ1585" s="22"/>
      <c r="AK1585" s="22"/>
    </row>
    <row r="1586" spans="33:37">
      <c r="AG1586" s="19" t="s">
        <v>1614</v>
      </c>
      <c r="AI1586" s="21"/>
      <c r="AJ1586" s="22"/>
      <c r="AK1586" s="22"/>
    </row>
    <row r="1587" spans="33:37">
      <c r="AG1587" s="19" t="s">
        <v>1615</v>
      </c>
      <c r="AI1587" s="21"/>
      <c r="AJ1587" s="22"/>
      <c r="AK1587" s="22"/>
    </row>
    <row r="1588" spans="33:37">
      <c r="AG1588" s="19" t="s">
        <v>1616</v>
      </c>
      <c r="AI1588" s="21"/>
      <c r="AJ1588" s="22"/>
      <c r="AK1588" s="22"/>
    </row>
    <row r="1589" spans="33:37">
      <c r="AG1589" s="19" t="s">
        <v>1617</v>
      </c>
      <c r="AI1589" s="21"/>
      <c r="AJ1589" s="22"/>
      <c r="AK1589" s="22"/>
    </row>
    <row r="1590" spans="33:37">
      <c r="AG1590" s="19" t="s">
        <v>1618</v>
      </c>
      <c r="AI1590" s="21"/>
      <c r="AJ1590" s="22"/>
      <c r="AK1590" s="22"/>
    </row>
    <row r="1591" spans="33:37">
      <c r="AG1591" s="19" t="s">
        <v>1619</v>
      </c>
      <c r="AI1591" s="21"/>
      <c r="AJ1591" s="22"/>
      <c r="AK1591" s="22"/>
    </row>
    <row r="1592" spans="33:37">
      <c r="AG1592" s="19" t="s">
        <v>1620</v>
      </c>
      <c r="AI1592" s="21"/>
      <c r="AJ1592" s="22"/>
      <c r="AK1592" s="22"/>
    </row>
    <row r="1593" spans="33:37">
      <c r="AG1593" s="19" t="s">
        <v>1621</v>
      </c>
      <c r="AI1593" s="21"/>
      <c r="AJ1593" s="22"/>
      <c r="AK1593" s="22"/>
    </row>
    <row r="1594" spans="33:37">
      <c r="AG1594" s="19" t="s">
        <v>1622</v>
      </c>
      <c r="AI1594" s="21"/>
      <c r="AJ1594" s="22"/>
      <c r="AK1594" s="22"/>
    </row>
    <row r="1595" spans="33:37">
      <c r="AG1595" s="19" t="s">
        <v>1623</v>
      </c>
      <c r="AI1595" s="21"/>
      <c r="AJ1595" s="22"/>
      <c r="AK1595" s="22"/>
    </row>
    <row r="1596" spans="33:37">
      <c r="AG1596" s="19" t="s">
        <v>1624</v>
      </c>
      <c r="AI1596" s="21"/>
      <c r="AJ1596" s="22"/>
      <c r="AK1596" s="22"/>
    </row>
    <row r="1597" spans="33:37">
      <c r="AG1597" s="19" t="s">
        <v>1625</v>
      </c>
      <c r="AI1597" s="21"/>
      <c r="AJ1597" s="22"/>
      <c r="AK1597" s="22"/>
    </row>
    <row r="1598" spans="33:37">
      <c r="AG1598" s="19" t="s">
        <v>1626</v>
      </c>
      <c r="AI1598" s="21"/>
      <c r="AJ1598" s="22"/>
      <c r="AK1598" s="22"/>
    </row>
    <row r="1599" spans="33:37">
      <c r="AG1599" s="19" t="s">
        <v>1627</v>
      </c>
      <c r="AI1599" s="21"/>
      <c r="AJ1599" s="22"/>
      <c r="AK1599" s="22"/>
    </row>
    <row r="1600" spans="33:37">
      <c r="AG1600" s="19" t="s">
        <v>1628</v>
      </c>
      <c r="AI1600" s="21"/>
      <c r="AJ1600" s="22"/>
      <c r="AK1600" s="22"/>
    </row>
    <row r="1601" spans="33:37">
      <c r="AG1601" s="19" t="s">
        <v>1629</v>
      </c>
      <c r="AI1601" s="21"/>
      <c r="AJ1601" s="22"/>
      <c r="AK1601" s="22"/>
    </row>
    <row r="1602" spans="33:37">
      <c r="AG1602" s="19" t="s">
        <v>1630</v>
      </c>
      <c r="AI1602" s="21"/>
      <c r="AJ1602" s="22"/>
      <c r="AK1602" s="22"/>
    </row>
    <row r="1603" spans="33:37">
      <c r="AG1603" s="19" t="s">
        <v>1631</v>
      </c>
      <c r="AI1603" s="21"/>
      <c r="AJ1603" s="22"/>
      <c r="AK1603" s="22"/>
    </row>
    <row r="1604" spans="33:37">
      <c r="AG1604" s="19" t="s">
        <v>1632</v>
      </c>
      <c r="AI1604" s="21"/>
      <c r="AJ1604" s="22"/>
      <c r="AK1604" s="22"/>
    </row>
    <row r="1605" spans="33:37">
      <c r="AG1605" s="19" t="s">
        <v>1633</v>
      </c>
      <c r="AI1605" s="21"/>
      <c r="AJ1605" s="22"/>
      <c r="AK1605" s="22"/>
    </row>
    <row r="1606" spans="33:37">
      <c r="AG1606" s="19" t="s">
        <v>1634</v>
      </c>
      <c r="AI1606" s="21"/>
      <c r="AJ1606" s="22"/>
      <c r="AK1606" s="22"/>
    </row>
    <row r="1607" spans="33:37">
      <c r="AG1607" s="19" t="s">
        <v>1635</v>
      </c>
      <c r="AI1607" s="21"/>
      <c r="AJ1607" s="22"/>
      <c r="AK1607" s="22"/>
    </row>
    <row r="1608" spans="33:37">
      <c r="AG1608" s="19" t="s">
        <v>1636</v>
      </c>
      <c r="AI1608" s="21"/>
      <c r="AJ1608" s="22"/>
      <c r="AK1608" s="22"/>
    </row>
    <row r="1609" spans="33:37">
      <c r="AG1609" s="19" t="s">
        <v>1637</v>
      </c>
      <c r="AI1609" s="21"/>
      <c r="AJ1609" s="22"/>
      <c r="AK1609" s="22"/>
    </row>
    <row r="1610" spans="33:37">
      <c r="AG1610" s="19" t="s">
        <v>1638</v>
      </c>
      <c r="AI1610" s="21"/>
      <c r="AJ1610" s="22"/>
      <c r="AK1610" s="22"/>
    </row>
    <row r="1611" spans="33:37">
      <c r="AG1611" s="19" t="s">
        <v>1639</v>
      </c>
      <c r="AI1611" s="21"/>
      <c r="AJ1611" s="22"/>
      <c r="AK1611" s="22"/>
    </row>
    <row r="1612" spans="33:37">
      <c r="AG1612" s="19" t="s">
        <v>1640</v>
      </c>
      <c r="AI1612" s="21"/>
      <c r="AJ1612" s="22"/>
      <c r="AK1612" s="22"/>
    </row>
    <row r="1613" spans="33:37">
      <c r="AG1613" s="19" t="s">
        <v>1641</v>
      </c>
      <c r="AI1613" s="21"/>
      <c r="AJ1613" s="22"/>
      <c r="AK1613" s="22"/>
    </row>
    <row r="1614" spans="33:37">
      <c r="AG1614" s="19" t="s">
        <v>1642</v>
      </c>
      <c r="AI1614" s="21"/>
      <c r="AJ1614" s="22"/>
      <c r="AK1614" s="22"/>
    </row>
    <row r="1615" spans="33:37">
      <c r="AG1615" s="19" t="s">
        <v>1643</v>
      </c>
      <c r="AI1615" s="21"/>
      <c r="AJ1615" s="22"/>
      <c r="AK1615" s="22"/>
    </row>
    <row r="1616" spans="33:37">
      <c r="AG1616" s="19" t="s">
        <v>1644</v>
      </c>
      <c r="AI1616" s="21"/>
      <c r="AJ1616" s="22"/>
      <c r="AK1616" s="22"/>
    </row>
    <row r="1617" spans="33:37">
      <c r="AG1617" s="19" t="s">
        <v>1645</v>
      </c>
      <c r="AI1617" s="21"/>
      <c r="AJ1617" s="22"/>
      <c r="AK1617" s="22"/>
    </row>
    <row r="1618" spans="33:37">
      <c r="AG1618" s="19" t="s">
        <v>1646</v>
      </c>
      <c r="AI1618" s="21"/>
      <c r="AJ1618" s="22"/>
      <c r="AK1618" s="22"/>
    </row>
    <row r="1619" spans="33:37">
      <c r="AG1619" s="19" t="s">
        <v>1647</v>
      </c>
      <c r="AI1619" s="21"/>
      <c r="AJ1619" s="22"/>
      <c r="AK1619" s="22"/>
    </row>
    <row r="1620" spans="33:37">
      <c r="AG1620" s="19" t="s">
        <v>1648</v>
      </c>
      <c r="AI1620" s="21"/>
      <c r="AJ1620" s="22"/>
      <c r="AK1620" s="22"/>
    </row>
    <row r="1621" spans="33:37">
      <c r="AG1621" s="19" t="s">
        <v>1649</v>
      </c>
      <c r="AI1621" s="21"/>
      <c r="AJ1621" s="22"/>
      <c r="AK1621" s="22"/>
    </row>
    <row r="1622" spans="33:37">
      <c r="AG1622" s="19" t="s">
        <v>1650</v>
      </c>
      <c r="AI1622" s="21"/>
      <c r="AJ1622" s="22"/>
      <c r="AK1622" s="22"/>
    </row>
    <row r="1623" spans="33:37">
      <c r="AG1623" s="19" t="s">
        <v>1651</v>
      </c>
      <c r="AI1623" s="21"/>
      <c r="AJ1623" s="22"/>
      <c r="AK1623" s="22"/>
    </row>
    <row r="1624" spans="33:37">
      <c r="AG1624" s="19" t="s">
        <v>1652</v>
      </c>
      <c r="AI1624" s="21"/>
      <c r="AJ1624" s="22"/>
      <c r="AK1624" s="22"/>
    </row>
    <row r="1625" spans="33:37">
      <c r="AG1625" s="19" t="s">
        <v>1653</v>
      </c>
      <c r="AI1625" s="21"/>
      <c r="AJ1625" s="22"/>
      <c r="AK1625" s="22"/>
    </row>
    <row r="1626" spans="33:37">
      <c r="AG1626" s="19" t="s">
        <v>1654</v>
      </c>
      <c r="AI1626" s="21"/>
      <c r="AJ1626" s="22"/>
      <c r="AK1626" s="22"/>
    </row>
    <row r="1627" spans="33:37">
      <c r="AG1627" s="19" t="s">
        <v>1655</v>
      </c>
      <c r="AI1627" s="21"/>
      <c r="AJ1627" s="22"/>
      <c r="AK1627" s="22"/>
    </row>
    <row r="1628" spans="33:37">
      <c r="AG1628" s="19" t="s">
        <v>1656</v>
      </c>
      <c r="AI1628" s="21"/>
      <c r="AJ1628" s="22"/>
      <c r="AK1628" s="22"/>
    </row>
    <row r="1629" spans="33:37">
      <c r="AG1629" s="19" t="s">
        <v>1657</v>
      </c>
      <c r="AI1629" s="21"/>
      <c r="AJ1629" s="22"/>
      <c r="AK1629" s="22"/>
    </row>
    <row r="1630" spans="33:37">
      <c r="AG1630" s="19" t="s">
        <v>1658</v>
      </c>
      <c r="AI1630" s="21"/>
      <c r="AJ1630" s="22"/>
      <c r="AK1630" s="22"/>
    </row>
    <row r="1631" spans="33:37">
      <c r="AG1631" s="19" t="s">
        <v>1659</v>
      </c>
      <c r="AI1631" s="21"/>
      <c r="AJ1631" s="22"/>
      <c r="AK1631" s="22"/>
    </row>
    <row r="1632" spans="33:37">
      <c r="AG1632" s="19" t="s">
        <v>1660</v>
      </c>
      <c r="AI1632" s="21"/>
      <c r="AJ1632" s="22"/>
      <c r="AK1632" s="22"/>
    </row>
    <row r="1633" spans="33:37">
      <c r="AG1633" s="19" t="s">
        <v>1661</v>
      </c>
      <c r="AI1633" s="21"/>
      <c r="AJ1633" s="22"/>
      <c r="AK1633" s="22"/>
    </row>
    <row r="1634" spans="33:37">
      <c r="AG1634" s="19" t="s">
        <v>1662</v>
      </c>
      <c r="AI1634" s="21"/>
      <c r="AJ1634" s="22"/>
      <c r="AK1634" s="22"/>
    </row>
    <row r="1635" spans="33:37">
      <c r="AG1635" s="19" t="s">
        <v>1663</v>
      </c>
      <c r="AI1635" s="21"/>
      <c r="AJ1635" s="22"/>
      <c r="AK1635" s="22"/>
    </row>
    <row r="1636" spans="33:37">
      <c r="AG1636" s="19" t="s">
        <v>1664</v>
      </c>
      <c r="AI1636" s="21"/>
      <c r="AJ1636" s="22"/>
      <c r="AK1636" s="22"/>
    </row>
    <row r="1637" spans="33:37">
      <c r="AG1637" s="19" t="s">
        <v>1665</v>
      </c>
      <c r="AI1637" s="21"/>
      <c r="AJ1637" s="22"/>
      <c r="AK1637" s="22"/>
    </row>
    <row r="1638" spans="33:37">
      <c r="AG1638" s="19" t="s">
        <v>1666</v>
      </c>
      <c r="AI1638" s="21"/>
      <c r="AJ1638" s="22"/>
      <c r="AK1638" s="22"/>
    </row>
    <row r="1639" spans="33:37">
      <c r="AG1639" s="19" t="s">
        <v>1667</v>
      </c>
      <c r="AI1639" s="21"/>
      <c r="AJ1639" s="22"/>
      <c r="AK1639" s="22"/>
    </row>
    <row r="1640" spans="33:37">
      <c r="AG1640" s="19" t="s">
        <v>1668</v>
      </c>
      <c r="AI1640" s="21"/>
      <c r="AJ1640" s="22"/>
      <c r="AK1640" s="22"/>
    </row>
    <row r="1641" spans="33:37">
      <c r="AG1641" s="19" t="s">
        <v>1669</v>
      </c>
      <c r="AI1641" s="21"/>
      <c r="AJ1641" s="22"/>
      <c r="AK1641" s="22"/>
    </row>
    <row r="1642" spans="33:37">
      <c r="AG1642" s="19" t="s">
        <v>1670</v>
      </c>
      <c r="AI1642" s="21"/>
      <c r="AJ1642" s="22"/>
      <c r="AK1642" s="22"/>
    </row>
    <row r="1643" spans="33:37">
      <c r="AG1643" s="19" t="s">
        <v>1671</v>
      </c>
      <c r="AI1643" s="21"/>
      <c r="AJ1643" s="22"/>
      <c r="AK1643" s="22"/>
    </row>
    <row r="1644" spans="33:37">
      <c r="AG1644" s="19" t="s">
        <v>1672</v>
      </c>
      <c r="AI1644" s="21"/>
      <c r="AJ1644" s="22"/>
      <c r="AK1644" s="22"/>
    </row>
    <row r="1645" spans="33:37">
      <c r="AG1645" s="19" t="s">
        <v>1673</v>
      </c>
      <c r="AI1645" s="21"/>
      <c r="AJ1645" s="22"/>
      <c r="AK1645" s="22"/>
    </row>
    <row r="1646" spans="33:37">
      <c r="AG1646" s="19" t="s">
        <v>1674</v>
      </c>
      <c r="AI1646" s="21"/>
      <c r="AJ1646" s="22"/>
      <c r="AK1646" s="22"/>
    </row>
    <row r="1647" spans="33:37">
      <c r="AG1647" s="19" t="s">
        <v>1675</v>
      </c>
      <c r="AI1647" s="21"/>
      <c r="AJ1647" s="22"/>
      <c r="AK1647" s="22"/>
    </row>
    <row r="1648" spans="33:37">
      <c r="AG1648" s="19" t="s">
        <v>1676</v>
      </c>
      <c r="AI1648" s="21"/>
      <c r="AJ1648" s="22"/>
      <c r="AK1648" s="22"/>
    </row>
    <row r="1649" spans="3:37">
      <c r="AG1649" s="19" t="s">
        <v>1677</v>
      </c>
      <c r="AI1649" s="21"/>
      <c r="AJ1649" s="22"/>
      <c r="AK1649" s="22"/>
    </row>
    <row r="1650" spans="3:37">
      <c r="AG1650" s="19" t="s">
        <v>1678</v>
      </c>
      <c r="AI1650" s="21"/>
      <c r="AJ1650" s="22"/>
      <c r="AK1650" s="22"/>
    </row>
    <row r="1651" spans="3:37">
      <c r="AG1651" s="19" t="s">
        <v>1679</v>
      </c>
      <c r="AI1651" s="21"/>
      <c r="AJ1651" s="22"/>
      <c r="AK1651" s="22"/>
    </row>
    <row r="1652" spans="3:37">
      <c r="AG1652" s="19" t="s">
        <v>1680</v>
      </c>
      <c r="AI1652" s="21"/>
      <c r="AJ1652" s="22"/>
      <c r="AK1652" s="22"/>
    </row>
    <row r="1653" spans="3:37">
      <c r="AG1653" s="19" t="s">
        <v>1681</v>
      </c>
      <c r="AI1653" s="21"/>
      <c r="AJ1653" s="22"/>
      <c r="AK1653" s="22"/>
    </row>
    <row r="1654" spans="3:37">
      <c r="AG1654" s="19" t="s">
        <v>1682</v>
      </c>
      <c r="AI1654" s="21"/>
      <c r="AJ1654" s="22"/>
      <c r="AK1654" s="22"/>
    </row>
    <row r="1655" spans="3:37">
      <c r="AG1655" s="19" t="s">
        <v>1683</v>
      </c>
      <c r="AI1655" s="21"/>
      <c r="AJ1655" s="22"/>
      <c r="AK1655" s="22"/>
    </row>
    <row r="1656" spans="3:37">
      <c r="AG1656" s="19" t="s">
        <v>1684</v>
      </c>
      <c r="AI1656" s="21"/>
      <c r="AJ1656" s="22"/>
      <c r="AK1656" s="22"/>
    </row>
    <row r="1657" spans="3:37">
      <c r="AG1657" s="19" t="s">
        <v>1685</v>
      </c>
      <c r="AI1657" s="21"/>
      <c r="AJ1657" s="22"/>
      <c r="AK1657" s="22"/>
    </row>
    <row r="1658" spans="3:37">
      <c r="AG1658" s="19" t="s">
        <v>1686</v>
      </c>
      <c r="AI1658" s="21"/>
      <c r="AJ1658" s="22"/>
      <c r="AK1658" s="22"/>
    </row>
    <row r="1659" spans="3:37">
      <c r="AG1659" s="19" t="s">
        <v>1687</v>
      </c>
      <c r="AI1659" s="21"/>
      <c r="AJ1659" s="22"/>
      <c r="AK1659" s="22"/>
    </row>
    <row r="1660" spans="3:37">
      <c r="AG1660" s="19" t="s">
        <v>1688</v>
      </c>
      <c r="AI1660" s="21"/>
      <c r="AJ1660" s="22"/>
      <c r="AK1660" s="22"/>
    </row>
    <row r="1661" spans="3:37">
      <c r="AG1661" s="19" t="s">
        <v>1689</v>
      </c>
      <c r="AI1661" s="21"/>
      <c r="AJ1661" s="22"/>
      <c r="AK1661" s="22"/>
    </row>
    <row r="1662" spans="3:37">
      <c r="AG1662" s="19" t="s">
        <v>1690</v>
      </c>
      <c r="AI1662" s="21"/>
      <c r="AJ1662" s="22"/>
      <c r="AK1662" s="22"/>
    </row>
    <row r="1663" spans="3:37">
      <c r="AG1663" s="19" t="s">
        <v>1691</v>
      </c>
      <c r="AI1663" s="21"/>
      <c r="AJ1663" s="22"/>
      <c r="AK1663" s="22"/>
    </row>
    <row r="1664" spans="3:37">
      <c r="C1664" s="5"/>
      <c r="D1664" s="9"/>
      <c r="E1664" s="10"/>
      <c r="F1664" s="10"/>
      <c r="AG1664" s="19" t="s">
        <v>1692</v>
      </c>
    </row>
    <row r="1665" spans="3:33">
      <c r="C1665" s="5"/>
      <c r="D1665" s="9"/>
      <c r="E1665" s="10"/>
      <c r="F1665" s="10"/>
      <c r="AG1665" s="19" t="s">
        <v>1693</v>
      </c>
    </row>
    <row r="1666" spans="3:33">
      <c r="C1666" s="5"/>
      <c r="D1666" s="9"/>
      <c r="E1666" s="10"/>
      <c r="F1666" s="10"/>
      <c r="AG1666" s="19" t="s">
        <v>1694</v>
      </c>
    </row>
    <row r="1667" spans="3:33">
      <c r="C1667" s="5"/>
      <c r="D1667" s="9"/>
      <c r="E1667" s="10"/>
      <c r="F1667" s="10"/>
      <c r="AG1667" s="19" t="s">
        <v>1695</v>
      </c>
    </row>
    <row r="1668" spans="3:33">
      <c r="C1668" s="5"/>
      <c r="D1668" s="9"/>
      <c r="E1668" s="10"/>
      <c r="F1668" s="10"/>
      <c r="AG1668" s="19" t="s">
        <v>1696</v>
      </c>
    </row>
    <row r="1669" spans="3:33">
      <c r="C1669" s="5"/>
      <c r="D1669" s="9"/>
      <c r="E1669" s="10"/>
      <c r="F1669" s="10"/>
      <c r="AG1669" s="19" t="s">
        <v>1697</v>
      </c>
    </row>
    <row r="1670" spans="3:33">
      <c r="C1670" s="5"/>
      <c r="D1670" s="9"/>
      <c r="E1670" s="10"/>
      <c r="F1670" s="10"/>
      <c r="AG1670" s="19" t="s">
        <v>1698</v>
      </c>
    </row>
    <row r="1671" spans="3:33">
      <c r="C1671" s="5"/>
      <c r="D1671" s="9"/>
      <c r="E1671" s="10"/>
      <c r="F1671" s="10"/>
      <c r="AG1671" s="19" t="s">
        <v>1699</v>
      </c>
    </row>
    <row r="1672" spans="3:33">
      <c r="C1672" s="5"/>
      <c r="D1672" s="9"/>
      <c r="E1672" s="10"/>
      <c r="F1672" s="10"/>
      <c r="AG1672" s="19" t="s">
        <v>1700</v>
      </c>
    </row>
    <row r="1673" spans="3:33">
      <c r="C1673" s="5"/>
      <c r="D1673" s="9"/>
      <c r="E1673" s="10"/>
      <c r="F1673" s="10"/>
      <c r="AG1673" s="19" t="s">
        <v>1701</v>
      </c>
    </row>
    <row r="1674" spans="3:33">
      <c r="C1674" s="5"/>
      <c r="D1674" s="9"/>
      <c r="E1674" s="10"/>
      <c r="F1674" s="10"/>
      <c r="AG1674" s="19" t="s">
        <v>1702</v>
      </c>
    </row>
    <row r="1675" spans="3:33">
      <c r="C1675" s="5"/>
      <c r="D1675" s="9"/>
      <c r="E1675" s="10"/>
      <c r="F1675" s="10"/>
      <c r="AG1675" s="19" t="s">
        <v>1703</v>
      </c>
    </row>
    <row r="1676" spans="3:33">
      <c r="C1676" s="5"/>
      <c r="D1676" s="9"/>
      <c r="E1676" s="10"/>
      <c r="F1676" s="10"/>
      <c r="AG1676" s="19" t="s">
        <v>1704</v>
      </c>
    </row>
    <row r="1677" spans="3:33">
      <c r="C1677" s="5"/>
      <c r="D1677" s="9"/>
      <c r="E1677" s="10"/>
      <c r="F1677" s="10"/>
      <c r="AG1677" s="19" t="s">
        <v>1705</v>
      </c>
    </row>
    <row r="1678" spans="3:33">
      <c r="C1678" s="5"/>
      <c r="D1678" s="9"/>
      <c r="E1678" s="10"/>
      <c r="F1678" s="10"/>
      <c r="AG1678" s="19" t="s">
        <v>1706</v>
      </c>
    </row>
    <row r="1679" spans="3:33">
      <c r="C1679" s="5"/>
      <c r="D1679" s="9"/>
      <c r="E1679" s="10"/>
      <c r="F1679" s="10"/>
      <c r="AG1679" s="19" t="s">
        <v>1707</v>
      </c>
    </row>
    <row r="1680" spans="3:33">
      <c r="C1680" s="5"/>
      <c r="D1680" s="9"/>
      <c r="E1680" s="10"/>
      <c r="F1680" s="10"/>
      <c r="AG1680" s="19" t="s">
        <v>1708</v>
      </c>
    </row>
    <row r="1681" spans="3:33">
      <c r="C1681" s="5"/>
      <c r="D1681" s="9"/>
      <c r="E1681" s="10"/>
      <c r="F1681" s="10"/>
      <c r="AG1681" s="19" t="s">
        <v>1709</v>
      </c>
    </row>
    <row r="1682" spans="3:33">
      <c r="C1682" s="5"/>
      <c r="D1682" s="9"/>
      <c r="E1682" s="10"/>
      <c r="F1682" s="10"/>
      <c r="AG1682" s="19" t="s">
        <v>1710</v>
      </c>
    </row>
    <row r="1683" spans="3:33">
      <c r="C1683" s="5"/>
      <c r="D1683" s="9"/>
      <c r="E1683" s="10"/>
      <c r="F1683" s="10"/>
      <c r="AG1683" s="19" t="s">
        <v>1711</v>
      </c>
    </row>
    <row r="1684" spans="3:33">
      <c r="C1684" s="5"/>
      <c r="D1684" s="9"/>
      <c r="E1684" s="10"/>
      <c r="F1684" s="10"/>
      <c r="AG1684" s="19" t="s">
        <v>1712</v>
      </c>
    </row>
    <row r="1685" spans="3:33">
      <c r="C1685" s="5"/>
      <c r="D1685" s="9"/>
      <c r="E1685" s="10"/>
      <c r="F1685" s="10"/>
      <c r="AG1685" s="19" t="s">
        <v>1713</v>
      </c>
    </row>
    <row r="1686" spans="3:33">
      <c r="C1686" s="5"/>
      <c r="D1686" s="9"/>
      <c r="E1686" s="10"/>
      <c r="F1686" s="10"/>
      <c r="AG1686" s="19" t="s">
        <v>1714</v>
      </c>
    </row>
    <row r="1687" spans="3:33">
      <c r="C1687" s="5"/>
      <c r="D1687" s="9"/>
      <c r="E1687" s="10"/>
      <c r="F1687" s="10"/>
      <c r="AG1687" s="19" t="s">
        <v>1715</v>
      </c>
    </row>
    <row r="1688" spans="3:33">
      <c r="C1688" s="5"/>
      <c r="D1688" s="9"/>
      <c r="E1688" s="10"/>
      <c r="F1688" s="10"/>
      <c r="AG1688" s="19" t="s">
        <v>1716</v>
      </c>
    </row>
    <row r="1689" spans="3:33">
      <c r="C1689" s="5"/>
      <c r="D1689" s="9"/>
      <c r="E1689" s="10"/>
      <c r="F1689" s="10"/>
      <c r="AG1689" s="19" t="s">
        <v>1717</v>
      </c>
    </row>
    <row r="1690" spans="3:33">
      <c r="C1690" s="5"/>
      <c r="D1690" s="9"/>
      <c r="E1690" s="10"/>
      <c r="F1690" s="10"/>
      <c r="AG1690" s="19" t="s">
        <v>1718</v>
      </c>
    </row>
    <row r="1691" spans="3:33">
      <c r="C1691" s="5"/>
      <c r="D1691" s="9"/>
      <c r="E1691" s="10"/>
      <c r="F1691" s="10"/>
      <c r="AG1691" s="19" t="s">
        <v>1719</v>
      </c>
    </row>
    <row r="1692" spans="3:33">
      <c r="C1692" s="5"/>
      <c r="D1692" s="9"/>
      <c r="E1692" s="10"/>
      <c r="F1692" s="10"/>
      <c r="AG1692" s="19" t="s">
        <v>1720</v>
      </c>
    </row>
    <row r="1693" spans="3:33">
      <c r="C1693" s="5"/>
      <c r="D1693" s="9"/>
      <c r="E1693" s="10"/>
      <c r="F1693" s="10"/>
      <c r="AG1693" s="19" t="s">
        <v>1721</v>
      </c>
    </row>
    <row r="1694" spans="3:33">
      <c r="C1694" s="5"/>
      <c r="D1694" s="9"/>
      <c r="E1694" s="10"/>
      <c r="F1694" s="10"/>
      <c r="AG1694" s="19" t="s">
        <v>1722</v>
      </c>
    </row>
    <row r="1695" spans="3:33">
      <c r="C1695" s="5"/>
      <c r="D1695" s="9"/>
      <c r="E1695" s="10"/>
      <c r="F1695" s="10"/>
      <c r="AG1695" s="19" t="s">
        <v>1723</v>
      </c>
    </row>
    <row r="1696" spans="3:33">
      <c r="C1696" s="5"/>
      <c r="D1696" s="9"/>
      <c r="E1696" s="10"/>
      <c r="F1696" s="10"/>
      <c r="AG1696" s="19" t="s">
        <v>1724</v>
      </c>
    </row>
    <row r="1697" spans="3:33">
      <c r="C1697" s="5"/>
      <c r="D1697" s="9"/>
      <c r="E1697" s="10"/>
      <c r="F1697" s="10"/>
      <c r="AG1697" s="19" t="s">
        <v>1725</v>
      </c>
    </row>
    <row r="1698" spans="3:33">
      <c r="C1698" s="5"/>
      <c r="D1698" s="9"/>
      <c r="E1698" s="10"/>
      <c r="F1698" s="10"/>
      <c r="AG1698" s="19" t="s">
        <v>1726</v>
      </c>
    </row>
    <row r="1699" spans="3:33">
      <c r="C1699" s="5"/>
      <c r="D1699" s="9"/>
      <c r="E1699" s="10"/>
      <c r="F1699" s="10"/>
      <c r="AG1699" s="19" t="s">
        <v>1727</v>
      </c>
    </row>
    <row r="1700" spans="3:33">
      <c r="C1700" s="5"/>
      <c r="D1700" s="9"/>
      <c r="E1700" s="10"/>
      <c r="F1700" s="10"/>
      <c r="AG1700" s="19" t="s">
        <v>1728</v>
      </c>
    </row>
    <row r="1701" spans="3:33">
      <c r="C1701" s="5"/>
      <c r="D1701" s="9"/>
      <c r="E1701" s="10"/>
      <c r="F1701" s="10"/>
      <c r="AG1701" s="19" t="s">
        <v>1729</v>
      </c>
    </row>
    <row r="1702" spans="3:33">
      <c r="C1702" s="5"/>
      <c r="D1702" s="9"/>
      <c r="E1702" s="10"/>
      <c r="F1702" s="10"/>
      <c r="AG1702" s="19" t="s">
        <v>1730</v>
      </c>
    </row>
    <row r="1703" spans="3:33">
      <c r="C1703" s="5"/>
      <c r="D1703" s="9"/>
      <c r="E1703" s="10"/>
      <c r="F1703" s="10"/>
      <c r="AG1703" s="19" t="s">
        <v>1731</v>
      </c>
    </row>
    <row r="1704" spans="3:33">
      <c r="C1704" s="5"/>
      <c r="D1704" s="9"/>
      <c r="E1704" s="10"/>
      <c r="F1704" s="10"/>
      <c r="AG1704" s="19" t="s">
        <v>1732</v>
      </c>
    </row>
    <row r="1705" spans="3:33">
      <c r="C1705" s="5"/>
      <c r="D1705" s="9"/>
      <c r="E1705" s="10"/>
      <c r="F1705" s="10"/>
      <c r="AG1705" s="19" t="s">
        <v>1733</v>
      </c>
    </row>
    <row r="1706" spans="3:33">
      <c r="C1706" s="5"/>
      <c r="D1706" s="9"/>
      <c r="E1706" s="10"/>
      <c r="F1706" s="10"/>
      <c r="AG1706" s="19" t="s">
        <v>1734</v>
      </c>
    </row>
    <row r="1707" spans="3:33">
      <c r="C1707" s="5"/>
      <c r="D1707" s="9"/>
      <c r="E1707" s="10"/>
      <c r="F1707" s="10"/>
      <c r="AG1707" s="19" t="s">
        <v>1735</v>
      </c>
    </row>
    <row r="1708" spans="3:33">
      <c r="C1708" s="5"/>
      <c r="D1708" s="9"/>
      <c r="E1708" s="10"/>
      <c r="F1708" s="10"/>
      <c r="AG1708" s="19" t="s">
        <v>1736</v>
      </c>
    </row>
    <row r="1709" spans="3:33">
      <c r="C1709" s="5"/>
      <c r="D1709" s="9"/>
      <c r="E1709" s="10"/>
      <c r="F1709" s="10"/>
      <c r="AG1709" s="19" t="s">
        <v>1737</v>
      </c>
    </row>
    <row r="1710" spans="3:33">
      <c r="C1710" s="5"/>
      <c r="D1710" s="9"/>
      <c r="E1710" s="10"/>
      <c r="F1710" s="10"/>
      <c r="AG1710" s="19" t="s">
        <v>1738</v>
      </c>
    </row>
    <row r="1711" spans="3:33">
      <c r="C1711" s="5"/>
      <c r="D1711" s="9"/>
      <c r="E1711" s="10"/>
      <c r="F1711" s="10"/>
      <c r="AG1711" s="19" t="s">
        <v>1739</v>
      </c>
    </row>
    <row r="1712" spans="3:33">
      <c r="C1712" s="5"/>
      <c r="D1712" s="9"/>
      <c r="E1712" s="10"/>
      <c r="F1712" s="10"/>
      <c r="AG1712" s="19" t="s">
        <v>1740</v>
      </c>
    </row>
    <row r="1713" spans="3:33">
      <c r="C1713" s="5"/>
      <c r="D1713" s="9"/>
      <c r="E1713" s="10"/>
      <c r="F1713" s="10"/>
      <c r="AG1713" s="19" t="s">
        <v>1741</v>
      </c>
    </row>
    <row r="1714" spans="3:33">
      <c r="C1714" s="5"/>
      <c r="D1714" s="9"/>
      <c r="E1714" s="10"/>
      <c r="F1714" s="10"/>
      <c r="AG1714" s="19" t="s">
        <v>1742</v>
      </c>
    </row>
    <row r="1715" spans="3:33">
      <c r="C1715" s="5"/>
      <c r="D1715" s="9"/>
      <c r="E1715" s="10"/>
      <c r="F1715" s="10"/>
      <c r="AG1715" s="19" t="s">
        <v>1743</v>
      </c>
    </row>
    <row r="1716" spans="3:33">
      <c r="C1716" s="5"/>
      <c r="D1716" s="9"/>
      <c r="E1716" s="10"/>
      <c r="F1716" s="10"/>
      <c r="AG1716" s="19" t="s">
        <v>1744</v>
      </c>
    </row>
    <row r="1717" spans="3:33">
      <c r="C1717" s="5"/>
      <c r="D1717" s="9"/>
      <c r="E1717" s="10"/>
      <c r="F1717" s="10"/>
      <c r="AG1717" s="19" t="s">
        <v>1745</v>
      </c>
    </row>
    <row r="1718" spans="3:33">
      <c r="C1718" s="5"/>
      <c r="D1718" s="9"/>
      <c r="E1718" s="10"/>
      <c r="F1718" s="10"/>
      <c r="AG1718" s="19" t="s">
        <v>1746</v>
      </c>
    </row>
    <row r="1719" spans="3:33">
      <c r="C1719" s="5"/>
      <c r="D1719" s="9"/>
      <c r="E1719" s="10"/>
      <c r="F1719" s="10"/>
      <c r="AG1719" s="19" t="s">
        <v>1747</v>
      </c>
    </row>
    <row r="1720" spans="3:33">
      <c r="C1720" s="5"/>
      <c r="D1720" s="9"/>
      <c r="E1720" s="10"/>
      <c r="F1720" s="10"/>
      <c r="AG1720" s="19" t="s">
        <v>1748</v>
      </c>
    </row>
    <row r="1721" spans="3:33">
      <c r="C1721" s="5"/>
      <c r="D1721" s="9"/>
      <c r="E1721" s="10"/>
      <c r="F1721" s="10"/>
      <c r="AG1721" s="19" t="s">
        <v>1749</v>
      </c>
    </row>
    <row r="1722" spans="3:33">
      <c r="C1722" s="5"/>
      <c r="D1722" s="9"/>
      <c r="E1722" s="10"/>
      <c r="F1722" s="10"/>
      <c r="AG1722" s="19" t="s">
        <v>1750</v>
      </c>
    </row>
    <row r="1723" spans="3:33">
      <c r="C1723" s="5"/>
      <c r="D1723" s="9"/>
      <c r="E1723" s="10"/>
      <c r="F1723" s="10"/>
      <c r="AG1723" s="19" t="s">
        <v>1751</v>
      </c>
    </row>
    <row r="1724" spans="3:33">
      <c r="C1724" s="5"/>
      <c r="D1724" s="9"/>
      <c r="E1724" s="10"/>
      <c r="F1724" s="10"/>
      <c r="AG1724" s="19" t="s">
        <v>1752</v>
      </c>
    </row>
    <row r="1725" spans="3:33">
      <c r="C1725" s="5"/>
      <c r="D1725" s="9"/>
      <c r="E1725" s="10"/>
      <c r="F1725" s="10"/>
      <c r="AG1725" s="19" t="s">
        <v>1753</v>
      </c>
    </row>
    <row r="1726" spans="3:33">
      <c r="C1726" s="5"/>
      <c r="D1726" s="9"/>
      <c r="E1726" s="10"/>
      <c r="F1726" s="10"/>
      <c r="AG1726" s="19" t="s">
        <v>1754</v>
      </c>
    </row>
    <row r="1727" spans="3:33">
      <c r="C1727" s="5"/>
      <c r="D1727" s="9"/>
      <c r="E1727" s="10"/>
      <c r="F1727" s="10"/>
      <c r="AG1727" s="19" t="s">
        <v>1755</v>
      </c>
    </row>
    <row r="1728" spans="3:33">
      <c r="C1728" s="5"/>
      <c r="D1728" s="9"/>
      <c r="E1728" s="10"/>
      <c r="F1728" s="10"/>
      <c r="AG1728" s="19" t="s">
        <v>1756</v>
      </c>
    </row>
    <row r="1729" spans="3:33">
      <c r="C1729" s="5"/>
      <c r="D1729" s="9"/>
      <c r="E1729" s="10"/>
      <c r="F1729" s="10"/>
      <c r="AG1729" s="19" t="s">
        <v>1757</v>
      </c>
    </row>
    <row r="1730" spans="3:33">
      <c r="C1730" s="5"/>
      <c r="D1730" s="9"/>
      <c r="E1730" s="10"/>
      <c r="F1730" s="10"/>
      <c r="AG1730" s="19" t="s">
        <v>1758</v>
      </c>
    </row>
    <row r="1731" spans="3:33">
      <c r="C1731" s="5"/>
      <c r="D1731" s="9"/>
      <c r="E1731" s="10"/>
      <c r="F1731" s="10"/>
      <c r="AG1731" s="19" t="s">
        <v>1759</v>
      </c>
    </row>
    <row r="1732" spans="3:33">
      <c r="C1732" s="5"/>
      <c r="D1732" s="9"/>
      <c r="E1732" s="10"/>
      <c r="F1732" s="10"/>
      <c r="AG1732" s="19" t="s">
        <v>1760</v>
      </c>
    </row>
    <row r="1733" spans="3:33">
      <c r="C1733" s="5"/>
      <c r="D1733" s="9"/>
      <c r="E1733" s="10"/>
      <c r="F1733" s="10"/>
      <c r="AG1733" s="19" t="s">
        <v>1761</v>
      </c>
    </row>
    <row r="1734" spans="3:33">
      <c r="C1734" s="5"/>
      <c r="D1734" s="9"/>
      <c r="E1734" s="10"/>
      <c r="F1734" s="10"/>
      <c r="AG1734" s="19" t="s">
        <v>1762</v>
      </c>
    </row>
    <row r="1735" spans="3:33">
      <c r="C1735" s="5"/>
      <c r="D1735" s="9"/>
      <c r="E1735" s="10"/>
      <c r="F1735" s="10"/>
      <c r="AG1735" s="19" t="s">
        <v>1763</v>
      </c>
    </row>
    <row r="1736" spans="3:33">
      <c r="C1736" s="5"/>
      <c r="D1736" s="9"/>
      <c r="E1736" s="10"/>
      <c r="F1736" s="10"/>
      <c r="AG1736" s="19" t="s">
        <v>1764</v>
      </c>
    </row>
    <row r="1737" spans="3:33">
      <c r="C1737" s="5"/>
      <c r="D1737" s="9"/>
      <c r="E1737" s="10"/>
      <c r="F1737" s="10"/>
      <c r="AG1737" s="19" t="s">
        <v>1765</v>
      </c>
    </row>
    <row r="1738" spans="3:33">
      <c r="C1738" s="5"/>
      <c r="D1738" s="9"/>
      <c r="E1738" s="10"/>
      <c r="F1738" s="10"/>
      <c r="AG1738" s="19" t="s">
        <v>1766</v>
      </c>
    </row>
    <row r="1739" spans="3:33">
      <c r="C1739" s="5"/>
      <c r="D1739" s="9"/>
      <c r="E1739" s="10"/>
      <c r="F1739" s="10"/>
      <c r="AG1739" s="19" t="s">
        <v>1767</v>
      </c>
    </row>
    <row r="1740" spans="3:33">
      <c r="C1740" s="5"/>
      <c r="D1740" s="9"/>
      <c r="E1740" s="10"/>
      <c r="F1740" s="10"/>
      <c r="AG1740" s="19" t="s">
        <v>1768</v>
      </c>
    </row>
    <row r="1741" spans="3:33">
      <c r="C1741" s="5"/>
      <c r="D1741" s="9"/>
      <c r="E1741" s="10"/>
      <c r="F1741" s="10"/>
      <c r="AG1741" s="19" t="s">
        <v>1769</v>
      </c>
    </row>
    <row r="1742" spans="3:33">
      <c r="C1742" s="5"/>
      <c r="D1742" s="9"/>
      <c r="E1742" s="10"/>
      <c r="F1742" s="10"/>
      <c r="AG1742" s="19" t="s">
        <v>1770</v>
      </c>
    </row>
    <row r="1743" spans="3:33">
      <c r="C1743" s="5"/>
      <c r="D1743" s="9"/>
      <c r="E1743" s="10"/>
      <c r="F1743" s="10"/>
      <c r="AG1743" s="19" t="s">
        <v>1771</v>
      </c>
    </row>
    <row r="1744" spans="3:33">
      <c r="C1744" s="5"/>
      <c r="D1744" s="9"/>
      <c r="E1744" s="10"/>
      <c r="F1744" s="10"/>
      <c r="AG1744" s="19" t="s">
        <v>1772</v>
      </c>
    </row>
    <row r="1745" spans="3:33">
      <c r="C1745" s="5"/>
      <c r="D1745" s="9"/>
      <c r="E1745" s="10"/>
      <c r="F1745" s="10"/>
      <c r="AG1745" s="19" t="s">
        <v>1773</v>
      </c>
    </row>
    <row r="1746" spans="3:33">
      <c r="C1746" s="5"/>
      <c r="D1746" s="9"/>
      <c r="E1746" s="10"/>
      <c r="F1746" s="10"/>
      <c r="AG1746" s="19" t="s">
        <v>1774</v>
      </c>
    </row>
    <row r="1747" spans="3:33">
      <c r="C1747" s="5"/>
      <c r="D1747" s="9"/>
      <c r="E1747" s="10"/>
      <c r="F1747" s="10"/>
      <c r="AG1747" s="19" t="s">
        <v>1775</v>
      </c>
    </row>
    <row r="1748" spans="3:33">
      <c r="C1748" s="5"/>
      <c r="D1748" s="9"/>
      <c r="E1748" s="10"/>
      <c r="F1748" s="10"/>
      <c r="AG1748" s="19" t="s">
        <v>1776</v>
      </c>
    </row>
    <row r="1749" spans="3:33">
      <c r="C1749" s="5"/>
      <c r="D1749" s="9"/>
      <c r="E1749" s="10"/>
      <c r="F1749" s="10"/>
      <c r="AG1749" s="19" t="s">
        <v>1777</v>
      </c>
    </row>
    <row r="1750" spans="3:33">
      <c r="C1750" s="5"/>
      <c r="D1750" s="9"/>
      <c r="E1750" s="10"/>
      <c r="F1750" s="10"/>
      <c r="AG1750" s="19" t="s">
        <v>1778</v>
      </c>
    </row>
    <row r="1751" spans="3:33">
      <c r="C1751" s="5"/>
      <c r="D1751" s="9"/>
      <c r="E1751" s="10"/>
      <c r="F1751" s="10"/>
      <c r="AG1751" s="19" t="s">
        <v>1779</v>
      </c>
    </row>
    <row r="1752" spans="3:33">
      <c r="C1752" s="5"/>
      <c r="D1752" s="9"/>
      <c r="E1752" s="10"/>
      <c r="F1752" s="10"/>
      <c r="AG1752" s="19" t="s">
        <v>1780</v>
      </c>
    </row>
    <row r="1753" spans="3:33">
      <c r="C1753" s="5"/>
      <c r="D1753" s="9"/>
      <c r="E1753" s="10"/>
      <c r="F1753" s="10"/>
      <c r="AG1753" s="19" t="s">
        <v>1781</v>
      </c>
    </row>
    <row r="1754" spans="3:33">
      <c r="C1754" s="5"/>
      <c r="D1754" s="9"/>
      <c r="E1754" s="10"/>
      <c r="F1754" s="10"/>
      <c r="AG1754" s="19" t="s">
        <v>1782</v>
      </c>
    </row>
    <row r="1755" spans="3:33">
      <c r="C1755" s="5"/>
      <c r="D1755" s="9"/>
      <c r="E1755" s="10"/>
      <c r="F1755" s="10"/>
      <c r="AG1755" s="19" t="s">
        <v>1783</v>
      </c>
    </row>
    <row r="1756" spans="3:33">
      <c r="C1756" s="5"/>
      <c r="D1756" s="9"/>
      <c r="E1756" s="10"/>
      <c r="F1756" s="10"/>
      <c r="AG1756" s="19" t="s">
        <v>1784</v>
      </c>
    </row>
    <row r="1757" spans="3:33">
      <c r="C1757" s="5"/>
      <c r="D1757" s="9"/>
      <c r="E1757" s="10"/>
      <c r="F1757" s="10"/>
      <c r="AG1757" s="19" t="s">
        <v>1785</v>
      </c>
    </row>
    <row r="1758" spans="3:33">
      <c r="C1758" s="5"/>
      <c r="D1758" s="9"/>
      <c r="E1758" s="10"/>
      <c r="F1758" s="10"/>
      <c r="AG1758" s="19" t="s">
        <v>1786</v>
      </c>
    </row>
    <row r="1759" spans="3:33">
      <c r="C1759" s="5"/>
      <c r="D1759" s="9"/>
      <c r="E1759" s="10"/>
      <c r="F1759" s="10"/>
      <c r="AG1759" s="19" t="s">
        <v>1787</v>
      </c>
    </row>
    <row r="1760" spans="3:33">
      <c r="C1760" s="5"/>
      <c r="D1760" s="9"/>
      <c r="E1760" s="10"/>
      <c r="F1760" s="10"/>
      <c r="AG1760" s="19" t="s">
        <v>1788</v>
      </c>
    </row>
    <row r="1761" spans="3:33">
      <c r="C1761" s="5"/>
      <c r="D1761" s="9"/>
      <c r="E1761" s="10"/>
      <c r="F1761" s="10"/>
      <c r="AG1761" s="19" t="s">
        <v>1789</v>
      </c>
    </row>
    <row r="1762" spans="3:33">
      <c r="C1762" s="5"/>
      <c r="D1762" s="9"/>
      <c r="E1762" s="10"/>
      <c r="F1762" s="10"/>
      <c r="AG1762" s="19" t="s">
        <v>1790</v>
      </c>
    </row>
    <row r="1763" spans="3:33">
      <c r="C1763" s="5"/>
      <c r="D1763" s="9"/>
      <c r="E1763" s="10"/>
      <c r="F1763" s="10"/>
      <c r="AG1763" s="19" t="s">
        <v>1791</v>
      </c>
    </row>
    <row r="1764" spans="3:33">
      <c r="C1764" s="5"/>
      <c r="D1764" s="9"/>
      <c r="E1764" s="10"/>
      <c r="F1764" s="10"/>
      <c r="AG1764" s="19" t="s">
        <v>1792</v>
      </c>
    </row>
    <row r="1765" spans="3:33">
      <c r="C1765" s="5"/>
      <c r="D1765" s="9"/>
      <c r="E1765" s="10"/>
      <c r="F1765" s="10"/>
      <c r="AG1765" s="19" t="s">
        <v>1793</v>
      </c>
    </row>
    <row r="1766" spans="3:33">
      <c r="C1766" s="5"/>
      <c r="D1766" s="9"/>
      <c r="E1766" s="10"/>
      <c r="F1766" s="10"/>
      <c r="AG1766" s="19" t="s">
        <v>1794</v>
      </c>
    </row>
    <row r="1767" spans="3:33">
      <c r="C1767" s="5"/>
      <c r="D1767" s="9"/>
      <c r="E1767" s="10"/>
      <c r="F1767" s="10"/>
      <c r="AG1767" s="19" t="s">
        <v>1795</v>
      </c>
    </row>
    <row r="1768" spans="3:33">
      <c r="C1768" s="5"/>
      <c r="D1768" s="9"/>
      <c r="E1768" s="10"/>
      <c r="F1768" s="10"/>
      <c r="AG1768" s="19" t="s">
        <v>1796</v>
      </c>
    </row>
    <row r="1769" spans="3:33">
      <c r="C1769" s="5"/>
      <c r="D1769" s="9"/>
      <c r="E1769" s="10"/>
      <c r="F1769" s="10"/>
      <c r="AG1769" s="19" t="s">
        <v>1797</v>
      </c>
    </row>
    <row r="1770" spans="3:33">
      <c r="C1770" s="5"/>
      <c r="D1770" s="9"/>
      <c r="E1770" s="10"/>
      <c r="F1770" s="10"/>
      <c r="AG1770" s="19" t="s">
        <v>1798</v>
      </c>
    </row>
    <row r="1771" spans="3:33">
      <c r="C1771" s="5"/>
      <c r="D1771" s="9"/>
      <c r="E1771" s="10"/>
      <c r="F1771" s="10"/>
      <c r="AG1771" s="19" t="s">
        <v>1799</v>
      </c>
    </row>
    <row r="1772" spans="3:33">
      <c r="C1772" s="5"/>
      <c r="D1772" s="9"/>
      <c r="E1772" s="10"/>
      <c r="F1772" s="10"/>
      <c r="AG1772" s="19" t="s">
        <v>1800</v>
      </c>
    </row>
    <row r="1773" spans="3:33">
      <c r="C1773" s="5"/>
      <c r="D1773" s="9"/>
      <c r="E1773" s="10"/>
      <c r="F1773" s="10"/>
      <c r="AG1773" s="19" t="s">
        <v>1801</v>
      </c>
    </row>
    <row r="1774" spans="3:33">
      <c r="C1774" s="5"/>
      <c r="D1774" s="9"/>
      <c r="E1774" s="10"/>
      <c r="F1774" s="10"/>
      <c r="AG1774" s="19" t="s">
        <v>1802</v>
      </c>
    </row>
    <row r="1775" spans="3:33">
      <c r="C1775" s="5"/>
      <c r="D1775" s="9"/>
      <c r="E1775" s="10"/>
      <c r="F1775" s="10"/>
      <c r="AG1775" s="19" t="s">
        <v>1803</v>
      </c>
    </row>
    <row r="1776" spans="3:33">
      <c r="C1776" s="5"/>
      <c r="D1776" s="9"/>
      <c r="E1776" s="10"/>
      <c r="F1776" s="10"/>
      <c r="AG1776" s="19" t="s">
        <v>1804</v>
      </c>
    </row>
    <row r="1777" spans="3:33">
      <c r="C1777" s="5"/>
      <c r="D1777" s="9"/>
      <c r="E1777" s="10"/>
      <c r="F1777" s="10"/>
      <c r="AG1777" s="19" t="s">
        <v>1805</v>
      </c>
    </row>
    <row r="1778" spans="3:33">
      <c r="C1778" s="5"/>
      <c r="D1778" s="9"/>
      <c r="E1778" s="10"/>
      <c r="F1778" s="10"/>
      <c r="AG1778" s="19" t="s">
        <v>1806</v>
      </c>
    </row>
    <row r="1779" spans="3:33">
      <c r="C1779" s="5"/>
      <c r="D1779" s="9"/>
      <c r="E1779" s="10"/>
      <c r="F1779" s="10"/>
      <c r="AG1779" s="19" t="s">
        <v>1807</v>
      </c>
    </row>
    <row r="1780" spans="3:33">
      <c r="C1780" s="5"/>
      <c r="D1780" s="9"/>
      <c r="E1780" s="10"/>
      <c r="F1780" s="10"/>
      <c r="AG1780" s="19" t="s">
        <v>1808</v>
      </c>
    </row>
    <row r="1781" spans="3:33">
      <c r="C1781" s="5"/>
      <c r="D1781" s="9"/>
      <c r="E1781" s="10"/>
      <c r="F1781" s="10"/>
      <c r="AG1781" s="19" t="s">
        <v>1809</v>
      </c>
    </row>
    <row r="1782" spans="3:33">
      <c r="C1782" s="5"/>
      <c r="D1782" s="9"/>
      <c r="E1782" s="10"/>
      <c r="F1782" s="10"/>
      <c r="AG1782" s="19" t="s">
        <v>1810</v>
      </c>
    </row>
    <row r="1783" spans="3:33">
      <c r="C1783" s="5"/>
      <c r="D1783" s="9"/>
      <c r="E1783" s="10"/>
      <c r="F1783" s="10"/>
      <c r="AG1783" s="19" t="s">
        <v>1811</v>
      </c>
    </row>
    <row r="1784" spans="3:33">
      <c r="C1784" s="5"/>
      <c r="D1784" s="9"/>
      <c r="E1784" s="10"/>
      <c r="F1784" s="10"/>
      <c r="AG1784" s="19" t="s">
        <v>1812</v>
      </c>
    </row>
    <row r="1785" spans="3:33">
      <c r="C1785" s="5"/>
      <c r="D1785" s="9"/>
      <c r="E1785" s="10"/>
      <c r="F1785" s="10"/>
      <c r="AG1785" s="19" t="s">
        <v>1813</v>
      </c>
    </row>
    <row r="1786" spans="3:33">
      <c r="C1786" s="5"/>
      <c r="D1786" s="9"/>
      <c r="E1786" s="10"/>
      <c r="F1786" s="10"/>
      <c r="AG1786" s="19" t="s">
        <v>1814</v>
      </c>
    </row>
    <row r="1787" spans="3:33">
      <c r="C1787" s="5"/>
      <c r="D1787" s="9"/>
      <c r="E1787" s="10"/>
      <c r="F1787" s="10"/>
      <c r="AG1787" s="19" t="s">
        <v>1815</v>
      </c>
    </row>
    <row r="1788" spans="3:33">
      <c r="C1788" s="5"/>
      <c r="D1788" s="9"/>
      <c r="E1788" s="10"/>
      <c r="F1788" s="10"/>
      <c r="AG1788" s="19" t="s">
        <v>1816</v>
      </c>
    </row>
    <row r="1789" spans="3:33">
      <c r="C1789" s="5"/>
      <c r="D1789" s="9"/>
      <c r="E1789" s="10"/>
      <c r="F1789" s="10"/>
      <c r="AG1789" s="19" t="s">
        <v>1817</v>
      </c>
    </row>
    <row r="1790" spans="3:33">
      <c r="C1790" s="5"/>
      <c r="D1790" s="9"/>
      <c r="E1790" s="10"/>
      <c r="F1790" s="10"/>
      <c r="AG1790" s="19" t="s">
        <v>1818</v>
      </c>
    </row>
    <row r="1791" spans="3:33">
      <c r="C1791" s="5"/>
      <c r="D1791" s="9"/>
      <c r="E1791" s="10"/>
      <c r="F1791" s="10"/>
      <c r="AG1791" s="19" t="s">
        <v>1819</v>
      </c>
    </row>
    <row r="1792" spans="3:33">
      <c r="C1792" s="5"/>
      <c r="D1792" s="9"/>
      <c r="E1792" s="10"/>
      <c r="F1792" s="10"/>
      <c r="AG1792" s="19" t="s">
        <v>1820</v>
      </c>
    </row>
    <row r="1793" spans="3:33">
      <c r="C1793" s="5"/>
      <c r="D1793" s="9"/>
      <c r="E1793" s="10"/>
      <c r="F1793" s="10"/>
      <c r="AG1793" s="19" t="s">
        <v>1821</v>
      </c>
    </row>
    <row r="1794" spans="3:33">
      <c r="C1794" s="5"/>
      <c r="D1794" s="9"/>
      <c r="E1794" s="10"/>
      <c r="F1794" s="10"/>
      <c r="AG1794" s="19" t="s">
        <v>1822</v>
      </c>
    </row>
    <row r="1795" spans="3:33">
      <c r="C1795" s="5"/>
      <c r="D1795" s="9"/>
      <c r="E1795" s="10"/>
      <c r="F1795" s="10"/>
      <c r="AG1795" s="19" t="s">
        <v>1823</v>
      </c>
    </row>
    <row r="1796" spans="3:33">
      <c r="C1796" s="5"/>
      <c r="D1796" s="9"/>
      <c r="E1796" s="10"/>
      <c r="F1796" s="10"/>
      <c r="AG1796" s="19" t="s">
        <v>1824</v>
      </c>
    </row>
    <row r="1797" spans="3:33">
      <c r="C1797" s="5"/>
      <c r="D1797" s="9"/>
      <c r="E1797" s="10"/>
      <c r="F1797" s="10"/>
      <c r="AG1797" s="19" t="s">
        <v>1825</v>
      </c>
    </row>
    <row r="1798" spans="3:33">
      <c r="C1798" s="5"/>
      <c r="D1798" s="9"/>
      <c r="E1798" s="10"/>
      <c r="F1798" s="10"/>
      <c r="AG1798" s="19" t="s">
        <v>1826</v>
      </c>
    </row>
    <row r="1799" spans="3:33">
      <c r="C1799" s="5"/>
      <c r="D1799" s="9"/>
      <c r="E1799" s="10"/>
      <c r="F1799" s="10"/>
      <c r="AG1799" s="19" t="s">
        <v>1827</v>
      </c>
    </row>
    <row r="1800" spans="3:33">
      <c r="C1800" s="5"/>
      <c r="D1800" s="9"/>
      <c r="E1800" s="10"/>
      <c r="F1800" s="10"/>
      <c r="AG1800" s="19" t="s">
        <v>1828</v>
      </c>
    </row>
    <row r="1801" spans="3:33">
      <c r="C1801" s="5"/>
      <c r="D1801" s="9"/>
      <c r="E1801" s="10"/>
      <c r="F1801" s="10"/>
      <c r="AG1801" s="19" t="s">
        <v>1829</v>
      </c>
    </row>
    <row r="1802" spans="3:33">
      <c r="C1802" s="5"/>
      <c r="D1802" s="9"/>
      <c r="E1802" s="10"/>
      <c r="F1802" s="10"/>
      <c r="AG1802" s="19" t="s">
        <v>1830</v>
      </c>
    </row>
    <row r="1803" spans="3:33">
      <c r="C1803" s="5"/>
      <c r="D1803" s="9"/>
      <c r="E1803" s="10"/>
      <c r="F1803" s="10"/>
      <c r="AG1803" s="19" t="s">
        <v>1831</v>
      </c>
    </row>
    <row r="1804" spans="3:33">
      <c r="C1804" s="5"/>
      <c r="D1804" s="9"/>
      <c r="E1804" s="10"/>
      <c r="F1804" s="10"/>
      <c r="AG1804" s="19" t="s">
        <v>1832</v>
      </c>
    </row>
    <row r="1805" spans="3:33">
      <c r="C1805" s="5"/>
      <c r="D1805" s="9"/>
      <c r="E1805" s="10"/>
      <c r="F1805" s="10"/>
      <c r="AG1805" s="19" t="s">
        <v>1833</v>
      </c>
    </row>
    <row r="1806" spans="3:33">
      <c r="C1806" s="5"/>
      <c r="D1806" s="9"/>
      <c r="E1806" s="10"/>
      <c r="F1806" s="10"/>
      <c r="AG1806" s="19" t="s">
        <v>1834</v>
      </c>
    </row>
    <row r="1807" spans="3:33">
      <c r="C1807" s="5"/>
      <c r="D1807" s="9"/>
      <c r="E1807" s="10"/>
      <c r="F1807" s="10"/>
      <c r="AG1807" s="19" t="s">
        <v>1835</v>
      </c>
    </row>
    <row r="1808" spans="3:33">
      <c r="C1808" s="5"/>
      <c r="D1808" s="9"/>
      <c r="E1808" s="10"/>
      <c r="F1808" s="10"/>
      <c r="AG1808" s="19" t="s">
        <v>1836</v>
      </c>
    </row>
    <row r="1809" spans="3:33">
      <c r="C1809" s="5"/>
      <c r="D1809" s="9"/>
      <c r="E1809" s="10"/>
      <c r="F1809" s="10"/>
      <c r="AG1809" s="19" t="s">
        <v>1837</v>
      </c>
    </row>
    <row r="1810" spans="3:33">
      <c r="C1810" s="5"/>
      <c r="D1810" s="9"/>
      <c r="E1810" s="10"/>
      <c r="F1810" s="10"/>
      <c r="AG1810" s="19" t="s">
        <v>1838</v>
      </c>
    </row>
    <row r="1811" spans="3:33">
      <c r="C1811" s="5"/>
      <c r="D1811" s="9"/>
      <c r="E1811" s="10"/>
      <c r="F1811" s="10"/>
      <c r="AG1811" s="19" t="s">
        <v>1839</v>
      </c>
    </row>
    <row r="1812" spans="3:33">
      <c r="C1812" s="5"/>
      <c r="D1812" s="9"/>
      <c r="E1812" s="10"/>
      <c r="F1812" s="10"/>
      <c r="AG1812" s="19" t="s">
        <v>1840</v>
      </c>
    </row>
    <row r="1813" spans="3:33">
      <c r="C1813" s="5"/>
      <c r="D1813" s="9"/>
      <c r="E1813" s="10"/>
      <c r="F1813" s="10"/>
      <c r="AG1813" s="19" t="s">
        <v>1841</v>
      </c>
    </row>
    <row r="1814" spans="3:33">
      <c r="C1814" s="5"/>
      <c r="D1814" s="9"/>
      <c r="E1814" s="10"/>
      <c r="F1814" s="10"/>
      <c r="AG1814" s="19" t="s">
        <v>1842</v>
      </c>
    </row>
    <row r="1815" spans="3:33">
      <c r="C1815" s="5"/>
      <c r="D1815" s="9"/>
      <c r="E1815" s="10"/>
      <c r="F1815" s="10"/>
      <c r="AG1815" s="19" t="s">
        <v>1843</v>
      </c>
    </row>
    <row r="1816" spans="3:33">
      <c r="C1816" s="5"/>
      <c r="D1816" s="9"/>
      <c r="E1816" s="10"/>
      <c r="F1816" s="10"/>
      <c r="AG1816" s="19" t="s">
        <v>1844</v>
      </c>
    </row>
    <row r="1817" spans="3:33">
      <c r="C1817" s="5"/>
      <c r="D1817" s="9"/>
      <c r="E1817" s="10"/>
      <c r="F1817" s="10"/>
      <c r="AG1817" s="19" t="s">
        <v>1845</v>
      </c>
    </row>
    <row r="1818" spans="3:33">
      <c r="C1818" s="5"/>
      <c r="D1818" s="9"/>
      <c r="E1818" s="10"/>
      <c r="F1818" s="10"/>
      <c r="AG1818" s="19" t="s">
        <v>1846</v>
      </c>
    </row>
    <row r="1819" spans="3:33">
      <c r="C1819" s="5"/>
      <c r="D1819" s="9"/>
      <c r="E1819" s="10"/>
      <c r="F1819" s="10"/>
      <c r="AG1819" s="19" t="s">
        <v>1847</v>
      </c>
    </row>
    <row r="1820" spans="3:33">
      <c r="C1820" s="5"/>
      <c r="D1820" s="9"/>
      <c r="E1820" s="10"/>
      <c r="F1820" s="10"/>
      <c r="AG1820" s="19" t="s">
        <v>1848</v>
      </c>
    </row>
    <row r="1821" spans="3:33">
      <c r="C1821" s="5"/>
      <c r="D1821" s="9"/>
      <c r="E1821" s="10"/>
      <c r="F1821" s="10"/>
      <c r="AG1821" s="19" t="s">
        <v>1849</v>
      </c>
    </row>
    <row r="1822" spans="3:33">
      <c r="C1822" s="5"/>
      <c r="D1822" s="9"/>
      <c r="E1822" s="10"/>
      <c r="F1822" s="10"/>
      <c r="AG1822" s="19" t="s">
        <v>1850</v>
      </c>
    </row>
    <row r="1823" spans="3:33">
      <c r="C1823" s="5"/>
      <c r="D1823" s="9"/>
      <c r="E1823" s="10"/>
      <c r="F1823" s="10"/>
      <c r="AG1823" s="19" t="s">
        <v>1851</v>
      </c>
    </row>
    <row r="1824" spans="3:33">
      <c r="C1824" s="5"/>
      <c r="D1824" s="9"/>
      <c r="E1824" s="10"/>
      <c r="F1824" s="10"/>
      <c r="AG1824" s="19" t="s">
        <v>1852</v>
      </c>
    </row>
    <row r="1825" spans="3:33">
      <c r="C1825" s="5"/>
      <c r="D1825" s="9"/>
      <c r="E1825" s="10"/>
      <c r="F1825" s="10"/>
      <c r="AG1825" s="19" t="s">
        <v>1853</v>
      </c>
    </row>
    <row r="1826" spans="3:33">
      <c r="C1826" s="5"/>
      <c r="D1826" s="9"/>
      <c r="E1826" s="10"/>
      <c r="F1826" s="10"/>
      <c r="AG1826" s="19" t="s">
        <v>1854</v>
      </c>
    </row>
    <row r="1827" spans="3:33">
      <c r="C1827" s="5"/>
      <c r="D1827" s="9"/>
      <c r="E1827" s="10"/>
      <c r="F1827" s="10"/>
      <c r="AG1827" s="19" t="s">
        <v>1855</v>
      </c>
    </row>
    <row r="1828" spans="3:33">
      <c r="C1828" s="5"/>
      <c r="D1828" s="9"/>
      <c r="E1828" s="10"/>
      <c r="F1828" s="10"/>
      <c r="AG1828" s="19" t="s">
        <v>1856</v>
      </c>
    </row>
    <row r="1829" spans="3:33">
      <c r="C1829" s="5"/>
      <c r="D1829" s="9"/>
      <c r="E1829" s="10"/>
      <c r="F1829" s="10"/>
      <c r="AG1829" s="19" t="s">
        <v>1857</v>
      </c>
    </row>
    <row r="1830" spans="3:33">
      <c r="C1830" s="5"/>
      <c r="D1830" s="9"/>
      <c r="E1830" s="10"/>
      <c r="F1830" s="10"/>
      <c r="AG1830" s="19" t="s">
        <v>1858</v>
      </c>
    </row>
    <row r="1831" spans="3:33">
      <c r="C1831" s="5"/>
      <c r="D1831" s="9"/>
      <c r="E1831" s="10"/>
      <c r="F1831" s="10"/>
      <c r="AG1831" s="19" t="s">
        <v>1859</v>
      </c>
    </row>
    <row r="1832" spans="3:33">
      <c r="C1832" s="5"/>
      <c r="D1832" s="9"/>
      <c r="E1832" s="10"/>
      <c r="F1832" s="10"/>
      <c r="AG1832" s="19" t="s">
        <v>1860</v>
      </c>
    </row>
    <row r="1833" spans="3:33">
      <c r="C1833" s="5"/>
      <c r="D1833" s="9"/>
      <c r="E1833" s="10"/>
      <c r="F1833" s="10"/>
      <c r="AG1833" s="19" t="s">
        <v>1861</v>
      </c>
    </row>
    <row r="1834" spans="3:33">
      <c r="C1834" s="5"/>
      <c r="D1834" s="9"/>
      <c r="E1834" s="10"/>
      <c r="F1834" s="10"/>
      <c r="AG1834" s="19" t="s">
        <v>1862</v>
      </c>
    </row>
    <row r="1835" spans="3:33">
      <c r="C1835" s="5"/>
      <c r="D1835" s="9"/>
      <c r="E1835" s="10"/>
      <c r="F1835" s="10"/>
      <c r="AG1835" s="19" t="s">
        <v>1863</v>
      </c>
    </row>
    <row r="1836" spans="3:33">
      <c r="C1836" s="5"/>
      <c r="D1836" s="9"/>
      <c r="E1836" s="10"/>
      <c r="F1836" s="10"/>
      <c r="AG1836" s="19" t="s">
        <v>1864</v>
      </c>
    </row>
    <row r="1837" spans="3:33">
      <c r="C1837" s="5"/>
      <c r="D1837" s="9"/>
      <c r="E1837" s="10"/>
      <c r="F1837" s="10"/>
      <c r="AG1837" s="19" t="s">
        <v>1865</v>
      </c>
    </row>
    <row r="1838" spans="3:33">
      <c r="C1838" s="5"/>
      <c r="D1838" s="9"/>
      <c r="E1838" s="10"/>
      <c r="F1838" s="10"/>
      <c r="AG1838" s="19" t="s">
        <v>1866</v>
      </c>
    </row>
    <row r="1839" spans="3:33">
      <c r="C1839" s="5"/>
      <c r="D1839" s="9"/>
      <c r="E1839" s="10"/>
      <c r="F1839" s="10"/>
      <c r="AG1839" s="19" t="s">
        <v>1867</v>
      </c>
    </row>
    <row r="1840" spans="3:33">
      <c r="C1840" s="5"/>
      <c r="D1840" s="9"/>
      <c r="E1840" s="10"/>
      <c r="F1840" s="10"/>
      <c r="AG1840" s="19" t="s">
        <v>1868</v>
      </c>
    </row>
    <row r="1841" spans="3:33">
      <c r="C1841" s="5"/>
      <c r="D1841" s="9"/>
      <c r="E1841" s="10"/>
      <c r="F1841" s="10"/>
      <c r="AG1841" s="19" t="s">
        <v>1869</v>
      </c>
    </row>
    <row r="1842" spans="3:33">
      <c r="C1842" s="5"/>
      <c r="D1842" s="9"/>
      <c r="E1842" s="10"/>
      <c r="F1842" s="10"/>
      <c r="AG1842" s="19" t="s">
        <v>1870</v>
      </c>
    </row>
    <row r="1843" spans="3:33">
      <c r="C1843" s="5"/>
      <c r="D1843" s="9"/>
      <c r="E1843" s="10"/>
      <c r="F1843" s="10"/>
      <c r="AG1843" s="19" t="s">
        <v>1871</v>
      </c>
    </row>
    <row r="1844" spans="3:33">
      <c r="C1844" s="5"/>
      <c r="D1844" s="9"/>
      <c r="E1844" s="10"/>
      <c r="F1844" s="10"/>
      <c r="AG1844" s="19" t="s">
        <v>1872</v>
      </c>
    </row>
    <row r="1845" spans="3:33">
      <c r="C1845" s="5"/>
      <c r="D1845" s="9"/>
      <c r="E1845" s="10"/>
      <c r="F1845" s="10"/>
      <c r="AG1845" s="19" t="s">
        <v>1873</v>
      </c>
    </row>
    <row r="1846" spans="3:33">
      <c r="C1846" s="5"/>
      <c r="D1846" s="9"/>
      <c r="E1846" s="10"/>
      <c r="F1846" s="10"/>
      <c r="AG1846" s="19" t="s">
        <v>1874</v>
      </c>
    </row>
    <row r="1847" spans="3:33">
      <c r="C1847" s="5"/>
      <c r="D1847" s="9"/>
      <c r="E1847" s="10"/>
      <c r="F1847" s="10"/>
      <c r="AG1847" s="19" t="s">
        <v>1875</v>
      </c>
    </row>
    <row r="1848" spans="3:33">
      <c r="C1848" s="5"/>
      <c r="D1848" s="9"/>
      <c r="E1848" s="10"/>
      <c r="F1848" s="10"/>
      <c r="AG1848" s="19" t="s">
        <v>1876</v>
      </c>
    </row>
    <row r="1849" spans="3:33">
      <c r="C1849" s="5"/>
      <c r="D1849" s="9"/>
      <c r="E1849" s="10"/>
      <c r="F1849" s="10"/>
      <c r="AG1849" s="19" t="s">
        <v>1877</v>
      </c>
    </row>
    <row r="1850" spans="3:33">
      <c r="C1850" s="5"/>
      <c r="D1850" s="9"/>
      <c r="E1850" s="10"/>
      <c r="F1850" s="10"/>
      <c r="AG1850" s="19" t="s">
        <v>1878</v>
      </c>
    </row>
    <row r="1851" spans="3:33">
      <c r="C1851" s="5"/>
      <c r="D1851" s="9"/>
      <c r="E1851" s="10"/>
      <c r="F1851" s="10"/>
      <c r="AG1851" s="19" t="s">
        <v>1879</v>
      </c>
    </row>
    <row r="1852" spans="3:33">
      <c r="C1852" s="5"/>
      <c r="D1852" s="9"/>
      <c r="E1852" s="10"/>
      <c r="F1852" s="10"/>
      <c r="AG1852" s="19" t="s">
        <v>1880</v>
      </c>
    </row>
    <row r="1853" spans="3:33">
      <c r="C1853" s="5"/>
      <c r="D1853" s="9"/>
      <c r="E1853" s="10"/>
      <c r="F1853" s="10"/>
      <c r="AG1853" s="19" t="s">
        <v>1881</v>
      </c>
    </row>
    <row r="1854" spans="3:33">
      <c r="C1854" s="5"/>
      <c r="D1854" s="9"/>
      <c r="E1854" s="10"/>
      <c r="F1854" s="10"/>
      <c r="AG1854" s="19" t="s">
        <v>1882</v>
      </c>
    </row>
    <row r="1855" spans="3:33">
      <c r="C1855" s="5"/>
      <c r="D1855" s="9"/>
      <c r="E1855" s="10"/>
      <c r="F1855" s="10"/>
      <c r="AG1855" s="19" t="s">
        <v>1883</v>
      </c>
    </row>
    <row r="1856" spans="3:33">
      <c r="C1856" s="5"/>
      <c r="D1856" s="9"/>
      <c r="E1856" s="10"/>
      <c r="F1856" s="10"/>
      <c r="AG1856" s="19" t="s">
        <v>1884</v>
      </c>
    </row>
    <row r="1857" spans="3:33">
      <c r="C1857" s="5"/>
      <c r="D1857" s="9"/>
      <c r="E1857" s="10"/>
      <c r="F1857" s="10"/>
      <c r="AG1857" s="19" t="s">
        <v>1885</v>
      </c>
    </row>
    <row r="1858" spans="3:33">
      <c r="C1858" s="5"/>
      <c r="D1858" s="9"/>
      <c r="E1858" s="10"/>
      <c r="F1858" s="10"/>
      <c r="AG1858" s="19" t="s">
        <v>1886</v>
      </c>
    </row>
    <row r="1859" spans="3:33">
      <c r="C1859" s="5"/>
      <c r="D1859" s="9"/>
      <c r="E1859" s="10"/>
      <c r="F1859" s="10"/>
      <c r="AG1859" s="19" t="s">
        <v>1887</v>
      </c>
    </row>
    <row r="1860" spans="3:33">
      <c r="C1860" s="5"/>
      <c r="D1860" s="9"/>
      <c r="E1860" s="10"/>
      <c r="F1860" s="10"/>
      <c r="AG1860" s="19" t="s">
        <v>1888</v>
      </c>
    </row>
    <row r="1861" spans="3:33">
      <c r="C1861" s="5"/>
      <c r="D1861" s="9"/>
      <c r="E1861" s="10"/>
      <c r="F1861" s="10"/>
      <c r="AG1861" s="19" t="s">
        <v>1889</v>
      </c>
    </row>
    <row r="1862" spans="3:33">
      <c r="C1862" s="5"/>
      <c r="D1862" s="9"/>
      <c r="E1862" s="10"/>
      <c r="F1862" s="10"/>
      <c r="AG1862" s="19" t="s">
        <v>1890</v>
      </c>
    </row>
    <row r="1863" spans="3:33">
      <c r="C1863" s="5"/>
      <c r="D1863" s="9"/>
      <c r="E1863" s="10"/>
      <c r="F1863" s="10"/>
      <c r="AG1863" s="19" t="s">
        <v>1891</v>
      </c>
    </row>
    <row r="1864" spans="3:33">
      <c r="C1864" s="5"/>
      <c r="D1864" s="9"/>
      <c r="E1864" s="10"/>
      <c r="F1864" s="10"/>
      <c r="AG1864" s="19" t="s">
        <v>1892</v>
      </c>
    </row>
    <row r="1865" spans="3:33">
      <c r="C1865" s="5"/>
      <c r="D1865" s="9"/>
      <c r="E1865" s="10"/>
      <c r="F1865" s="10"/>
      <c r="AG1865" s="19" t="s">
        <v>1893</v>
      </c>
    </row>
    <row r="1866" spans="3:33">
      <c r="C1866" s="5"/>
      <c r="D1866" s="9"/>
      <c r="E1866" s="10"/>
      <c r="F1866" s="10"/>
      <c r="AG1866" s="19" t="s">
        <v>1894</v>
      </c>
    </row>
    <row r="1867" spans="3:33">
      <c r="C1867" s="5"/>
      <c r="D1867" s="9"/>
      <c r="E1867" s="10"/>
      <c r="F1867" s="10"/>
      <c r="AG1867" s="19" t="s">
        <v>1895</v>
      </c>
    </row>
    <row r="1868" spans="3:33">
      <c r="C1868" s="5"/>
      <c r="D1868" s="9"/>
      <c r="E1868" s="10"/>
      <c r="F1868" s="10"/>
      <c r="AG1868" s="19" t="s">
        <v>1896</v>
      </c>
    </row>
    <row r="1869" spans="3:33">
      <c r="C1869" s="5"/>
      <c r="D1869" s="9"/>
      <c r="E1869" s="10"/>
      <c r="F1869" s="10"/>
      <c r="AG1869" s="19" t="s">
        <v>1897</v>
      </c>
    </row>
    <row r="1870" spans="3:33">
      <c r="C1870" s="5"/>
      <c r="D1870" s="9"/>
      <c r="E1870" s="10"/>
      <c r="F1870" s="10"/>
      <c r="AG1870" s="19" t="s">
        <v>1898</v>
      </c>
    </row>
    <row r="1871" spans="3:33">
      <c r="C1871" s="5"/>
      <c r="D1871" s="9"/>
      <c r="E1871" s="10"/>
      <c r="F1871" s="10"/>
      <c r="AG1871" s="19" t="s">
        <v>1899</v>
      </c>
    </row>
    <row r="1872" spans="3:33">
      <c r="C1872" s="5"/>
      <c r="D1872" s="9"/>
      <c r="E1872" s="10"/>
      <c r="F1872" s="10"/>
      <c r="AG1872" s="19" t="s">
        <v>1900</v>
      </c>
    </row>
    <row r="1873" spans="3:33">
      <c r="C1873" s="5"/>
      <c r="D1873" s="9"/>
      <c r="E1873" s="10"/>
      <c r="F1873" s="10"/>
      <c r="AG1873" s="19" t="s">
        <v>1901</v>
      </c>
    </row>
    <row r="1874" spans="3:33">
      <c r="C1874" s="5"/>
      <c r="D1874" s="9"/>
      <c r="E1874" s="10"/>
      <c r="F1874" s="10"/>
      <c r="AG1874" s="19" t="s">
        <v>1902</v>
      </c>
    </row>
    <row r="1875" spans="3:33">
      <c r="C1875" s="5"/>
      <c r="D1875" s="9"/>
      <c r="E1875" s="10"/>
      <c r="F1875" s="10"/>
      <c r="AG1875" s="19" t="s">
        <v>1903</v>
      </c>
    </row>
    <row r="1876" spans="3:33">
      <c r="C1876" s="5"/>
      <c r="D1876" s="9"/>
      <c r="E1876" s="10"/>
      <c r="F1876" s="10"/>
      <c r="AG1876" s="19" t="s">
        <v>1904</v>
      </c>
    </row>
    <row r="1877" spans="3:33">
      <c r="C1877" s="5"/>
      <c r="D1877" s="9"/>
      <c r="E1877" s="10"/>
      <c r="F1877" s="10"/>
      <c r="AG1877" s="19" t="s">
        <v>1905</v>
      </c>
    </row>
    <row r="1878" spans="3:33">
      <c r="C1878" s="5"/>
      <c r="D1878" s="9"/>
      <c r="E1878" s="10"/>
      <c r="F1878" s="10"/>
      <c r="AG1878" s="19" t="s">
        <v>1906</v>
      </c>
    </row>
    <row r="1879" spans="3:33">
      <c r="C1879" s="5"/>
      <c r="D1879" s="9"/>
      <c r="E1879" s="10"/>
      <c r="F1879" s="10"/>
      <c r="AG1879" s="19" t="s">
        <v>1907</v>
      </c>
    </row>
    <row r="1880" spans="3:33">
      <c r="C1880" s="5"/>
      <c r="D1880" s="9"/>
      <c r="E1880" s="10"/>
      <c r="F1880" s="10"/>
      <c r="AG1880" s="19" t="s">
        <v>1908</v>
      </c>
    </row>
    <row r="1881" spans="3:33">
      <c r="C1881" s="5"/>
      <c r="D1881" s="9"/>
      <c r="E1881" s="10"/>
      <c r="F1881" s="10"/>
      <c r="AG1881" s="19" t="s">
        <v>1909</v>
      </c>
    </row>
    <row r="1882" spans="3:33">
      <c r="C1882" s="5"/>
      <c r="D1882" s="9"/>
      <c r="E1882" s="10"/>
      <c r="F1882" s="10"/>
      <c r="AG1882" s="19" t="s">
        <v>1910</v>
      </c>
    </row>
    <row r="1883" spans="3:33">
      <c r="C1883" s="5"/>
      <c r="D1883" s="9"/>
      <c r="E1883" s="10"/>
      <c r="F1883" s="10"/>
      <c r="AG1883" s="19" t="s">
        <v>1911</v>
      </c>
    </row>
    <row r="1884" spans="3:33">
      <c r="C1884" s="5"/>
      <c r="D1884" s="9"/>
      <c r="E1884" s="10"/>
      <c r="F1884" s="10"/>
      <c r="AG1884" s="19" t="s">
        <v>1912</v>
      </c>
    </row>
    <row r="1885" spans="3:33">
      <c r="C1885" s="5"/>
      <c r="D1885" s="9"/>
      <c r="E1885" s="10"/>
      <c r="F1885" s="10"/>
      <c r="AG1885" s="19" t="s">
        <v>1913</v>
      </c>
    </row>
    <row r="1886" spans="3:33">
      <c r="C1886" s="5"/>
      <c r="D1886" s="9"/>
      <c r="E1886" s="10"/>
      <c r="F1886" s="10"/>
      <c r="AG1886" s="19" t="s">
        <v>1914</v>
      </c>
    </row>
    <row r="1887" spans="3:33">
      <c r="C1887" s="5"/>
      <c r="D1887" s="9"/>
      <c r="E1887" s="10"/>
      <c r="F1887" s="10"/>
      <c r="AG1887" s="19" t="s">
        <v>1915</v>
      </c>
    </row>
    <row r="1888" spans="3:33">
      <c r="C1888" s="5"/>
      <c r="D1888" s="9"/>
      <c r="E1888" s="10"/>
      <c r="F1888" s="10"/>
      <c r="AG1888" s="19" t="s">
        <v>1916</v>
      </c>
    </row>
    <row r="1889" spans="3:33">
      <c r="C1889" s="5"/>
      <c r="D1889" s="9"/>
      <c r="E1889" s="10"/>
      <c r="F1889" s="10"/>
      <c r="AG1889" s="19" t="s">
        <v>1917</v>
      </c>
    </row>
    <row r="1890" spans="3:33">
      <c r="C1890" s="5"/>
      <c r="D1890" s="9"/>
      <c r="E1890" s="10"/>
      <c r="F1890" s="10"/>
      <c r="AG1890" s="19" t="s">
        <v>1918</v>
      </c>
    </row>
    <row r="1891" spans="3:33">
      <c r="C1891" s="5"/>
      <c r="D1891" s="9"/>
      <c r="E1891" s="10"/>
      <c r="F1891" s="10"/>
      <c r="AG1891" s="19" t="s">
        <v>1919</v>
      </c>
    </row>
    <row r="1892" spans="3:33">
      <c r="C1892" s="5"/>
      <c r="D1892" s="9"/>
      <c r="E1892" s="10"/>
      <c r="F1892" s="10"/>
      <c r="AG1892" s="19" t="s">
        <v>1920</v>
      </c>
    </row>
    <row r="1893" spans="3:33">
      <c r="C1893" s="5"/>
      <c r="D1893" s="9"/>
      <c r="E1893" s="10"/>
      <c r="F1893" s="10"/>
      <c r="AG1893" s="19" t="s">
        <v>1921</v>
      </c>
    </row>
    <row r="1894" spans="3:33">
      <c r="C1894" s="5"/>
      <c r="D1894" s="9"/>
      <c r="E1894" s="10"/>
      <c r="F1894" s="10"/>
      <c r="AG1894" s="19" t="s">
        <v>1922</v>
      </c>
    </row>
    <row r="1895" spans="3:33">
      <c r="C1895" s="5"/>
      <c r="D1895" s="9"/>
      <c r="E1895" s="10"/>
      <c r="F1895" s="10"/>
      <c r="AG1895" s="19" t="s">
        <v>1923</v>
      </c>
    </row>
    <row r="1896" spans="3:33">
      <c r="C1896" s="5"/>
      <c r="D1896" s="9"/>
      <c r="E1896" s="10"/>
      <c r="F1896" s="10"/>
      <c r="AG1896" s="19" t="s">
        <v>1924</v>
      </c>
    </row>
    <row r="1897" spans="3:33">
      <c r="C1897" s="5"/>
      <c r="D1897" s="9"/>
      <c r="E1897" s="10"/>
      <c r="F1897" s="10"/>
      <c r="AG1897" s="19" t="s">
        <v>1925</v>
      </c>
    </row>
    <row r="1898" spans="3:33">
      <c r="C1898" s="5"/>
      <c r="D1898" s="9"/>
      <c r="E1898" s="10"/>
      <c r="F1898" s="10"/>
      <c r="AG1898" s="19" t="s">
        <v>1926</v>
      </c>
    </row>
    <row r="1899" spans="3:33">
      <c r="C1899" s="5"/>
      <c r="D1899" s="9"/>
      <c r="E1899" s="10"/>
      <c r="F1899" s="10"/>
      <c r="AG1899" s="19" t="s">
        <v>1927</v>
      </c>
    </row>
    <row r="1900" spans="3:33">
      <c r="C1900" s="5"/>
      <c r="D1900" s="9"/>
      <c r="E1900" s="10"/>
      <c r="F1900" s="10"/>
      <c r="AG1900" s="19" t="s">
        <v>1928</v>
      </c>
    </row>
    <row r="1901" spans="3:33">
      <c r="C1901" s="5"/>
      <c r="D1901" s="9"/>
      <c r="E1901" s="10"/>
      <c r="F1901" s="10"/>
      <c r="AG1901" s="19" t="s">
        <v>1929</v>
      </c>
    </row>
    <row r="1902" spans="3:33">
      <c r="C1902" s="5"/>
      <c r="D1902" s="9"/>
      <c r="E1902" s="10"/>
      <c r="F1902" s="10"/>
      <c r="AG1902" s="19" t="s">
        <v>1930</v>
      </c>
    </row>
    <row r="1903" spans="3:33">
      <c r="C1903" s="5"/>
      <c r="D1903" s="9"/>
      <c r="E1903" s="10"/>
      <c r="F1903" s="10"/>
      <c r="AG1903" s="19" t="s">
        <v>1931</v>
      </c>
    </row>
    <row r="1904" spans="3:33">
      <c r="C1904" s="5"/>
      <c r="D1904" s="9"/>
      <c r="E1904" s="10"/>
      <c r="F1904" s="10"/>
      <c r="AG1904" s="19" t="s">
        <v>1932</v>
      </c>
    </row>
    <row r="1905" spans="3:33">
      <c r="C1905" s="5"/>
      <c r="D1905" s="9"/>
      <c r="E1905" s="10"/>
      <c r="F1905" s="10"/>
      <c r="AG1905" s="19" t="s">
        <v>1933</v>
      </c>
    </row>
    <row r="1906" spans="3:33">
      <c r="C1906" s="5"/>
      <c r="D1906" s="9"/>
      <c r="E1906" s="10"/>
      <c r="F1906" s="10"/>
      <c r="AG1906" s="19" t="s">
        <v>1934</v>
      </c>
    </row>
    <row r="1907" spans="3:33">
      <c r="C1907" s="5"/>
      <c r="D1907" s="9"/>
      <c r="E1907" s="10"/>
      <c r="F1907" s="10"/>
      <c r="AG1907" s="19" t="s">
        <v>1935</v>
      </c>
    </row>
    <row r="1908" spans="3:33">
      <c r="C1908" s="5"/>
      <c r="D1908" s="9"/>
      <c r="E1908" s="10"/>
      <c r="F1908" s="10"/>
      <c r="AG1908" s="19" t="s">
        <v>1936</v>
      </c>
    </row>
    <row r="1909" spans="3:33">
      <c r="C1909" s="5"/>
      <c r="D1909" s="9"/>
      <c r="E1909" s="10"/>
      <c r="F1909" s="10"/>
      <c r="AG1909" s="19" t="s">
        <v>1937</v>
      </c>
    </row>
    <row r="1910" spans="3:33">
      <c r="C1910" s="5"/>
      <c r="D1910" s="9"/>
      <c r="E1910" s="10"/>
      <c r="F1910" s="10"/>
      <c r="AG1910" s="19" t="s">
        <v>1938</v>
      </c>
    </row>
    <row r="1911" spans="3:33">
      <c r="C1911" s="5"/>
      <c r="D1911" s="9"/>
      <c r="E1911" s="10"/>
      <c r="F1911" s="10"/>
      <c r="AG1911" s="19" t="s">
        <v>1939</v>
      </c>
    </row>
    <row r="1912" spans="3:33">
      <c r="C1912" s="5"/>
      <c r="D1912" s="9"/>
      <c r="E1912" s="10"/>
      <c r="F1912" s="10"/>
      <c r="AG1912" s="19" t="s">
        <v>1940</v>
      </c>
    </row>
    <row r="1913" spans="3:33">
      <c r="C1913" s="5"/>
      <c r="D1913" s="9"/>
      <c r="E1913" s="10"/>
      <c r="F1913" s="10"/>
      <c r="AG1913" s="19" t="s">
        <v>1941</v>
      </c>
    </row>
    <row r="1914" spans="3:33">
      <c r="C1914" s="5"/>
      <c r="D1914" s="9"/>
      <c r="E1914" s="10"/>
      <c r="F1914" s="10"/>
      <c r="AG1914" s="19" t="s">
        <v>1942</v>
      </c>
    </row>
    <row r="1915" spans="3:33">
      <c r="C1915" s="5"/>
      <c r="D1915" s="9"/>
      <c r="E1915" s="10"/>
      <c r="F1915" s="10"/>
      <c r="AG1915" s="19" t="s">
        <v>1943</v>
      </c>
    </row>
    <row r="1916" spans="3:33">
      <c r="C1916" s="5"/>
      <c r="D1916" s="9"/>
      <c r="E1916" s="10"/>
      <c r="F1916" s="10"/>
      <c r="AG1916" s="19" t="s">
        <v>1944</v>
      </c>
    </row>
    <row r="1917" spans="3:33">
      <c r="C1917" s="5"/>
      <c r="D1917" s="9"/>
      <c r="E1917" s="10"/>
      <c r="F1917" s="10"/>
      <c r="AG1917" s="19" t="s">
        <v>1945</v>
      </c>
    </row>
    <row r="1918" spans="3:33">
      <c r="C1918" s="5"/>
      <c r="D1918" s="9"/>
      <c r="E1918" s="10"/>
      <c r="F1918" s="10"/>
      <c r="AG1918" s="19" t="s">
        <v>1946</v>
      </c>
    </row>
    <row r="1919" spans="3:33">
      <c r="C1919" s="5"/>
      <c r="D1919" s="9"/>
      <c r="E1919" s="10"/>
      <c r="F1919" s="10"/>
      <c r="AG1919" s="19" t="s">
        <v>1947</v>
      </c>
    </row>
    <row r="1920" spans="3:33">
      <c r="C1920" s="5"/>
      <c r="D1920" s="9"/>
      <c r="E1920" s="10"/>
      <c r="F1920" s="10"/>
      <c r="AG1920" s="19" t="s">
        <v>1948</v>
      </c>
    </row>
    <row r="1921" spans="3:33">
      <c r="C1921" s="5"/>
      <c r="D1921" s="9"/>
      <c r="E1921" s="10"/>
      <c r="F1921" s="10"/>
      <c r="AG1921" s="19" t="s">
        <v>1949</v>
      </c>
    </row>
    <row r="1922" spans="3:33">
      <c r="C1922" s="5"/>
      <c r="D1922" s="9"/>
      <c r="E1922" s="10"/>
      <c r="F1922" s="10"/>
      <c r="AG1922" s="19" t="s">
        <v>1950</v>
      </c>
    </row>
    <row r="1923" spans="3:33">
      <c r="C1923" s="5"/>
      <c r="D1923" s="9"/>
      <c r="E1923" s="10"/>
      <c r="F1923" s="10"/>
      <c r="AG1923" s="19" t="s">
        <v>1951</v>
      </c>
    </row>
    <row r="1924" spans="3:33">
      <c r="C1924" s="5"/>
      <c r="D1924" s="9"/>
      <c r="E1924" s="10"/>
      <c r="F1924" s="10"/>
      <c r="AG1924" s="19" t="s">
        <v>1952</v>
      </c>
    </row>
    <row r="1925" spans="3:33">
      <c r="C1925" s="5"/>
      <c r="D1925" s="9"/>
      <c r="E1925" s="10"/>
      <c r="F1925" s="10"/>
      <c r="AG1925" s="19" t="s">
        <v>1953</v>
      </c>
    </row>
    <row r="1926" spans="3:33">
      <c r="C1926" s="5"/>
      <c r="D1926" s="9"/>
      <c r="E1926" s="10"/>
      <c r="F1926" s="10"/>
      <c r="AG1926" s="19" t="s">
        <v>1954</v>
      </c>
    </row>
    <row r="1927" spans="3:33">
      <c r="C1927" s="5"/>
      <c r="D1927" s="9"/>
      <c r="E1927" s="10"/>
      <c r="F1927" s="10"/>
      <c r="AG1927" s="19" t="s">
        <v>1955</v>
      </c>
    </row>
    <row r="1928" spans="3:33">
      <c r="C1928" s="5"/>
      <c r="D1928" s="9"/>
      <c r="E1928" s="10"/>
      <c r="F1928" s="10"/>
      <c r="AG1928" s="19" t="s">
        <v>1956</v>
      </c>
    </row>
    <row r="1929" spans="3:33">
      <c r="C1929" s="5"/>
      <c r="D1929" s="9"/>
      <c r="E1929" s="10"/>
      <c r="F1929" s="10"/>
      <c r="AG1929" s="19" t="s">
        <v>1957</v>
      </c>
    </row>
    <row r="1930" spans="3:33">
      <c r="C1930" s="5"/>
      <c r="D1930" s="9"/>
      <c r="E1930" s="10"/>
      <c r="F1930" s="10"/>
      <c r="AG1930" s="19" t="s">
        <v>1958</v>
      </c>
    </row>
    <row r="1931" spans="3:33">
      <c r="C1931" s="5"/>
      <c r="D1931" s="9"/>
      <c r="E1931" s="10"/>
      <c r="F1931" s="10"/>
      <c r="AG1931" s="19" t="s">
        <v>1959</v>
      </c>
    </row>
    <row r="1932" spans="3:33">
      <c r="C1932" s="5"/>
      <c r="D1932" s="9"/>
      <c r="E1932" s="10"/>
      <c r="F1932" s="10"/>
      <c r="AG1932" s="19" t="s">
        <v>1960</v>
      </c>
    </row>
    <row r="1933" spans="3:33">
      <c r="C1933" s="5"/>
      <c r="D1933" s="9"/>
      <c r="E1933" s="10"/>
      <c r="F1933" s="10"/>
      <c r="AG1933" s="19" t="s">
        <v>1961</v>
      </c>
    </row>
    <row r="1934" spans="3:33">
      <c r="C1934" s="5"/>
      <c r="D1934" s="9"/>
      <c r="E1934" s="10"/>
      <c r="F1934" s="10"/>
      <c r="AG1934" s="19" t="s">
        <v>1962</v>
      </c>
    </row>
    <row r="1935" spans="3:33">
      <c r="C1935" s="5"/>
      <c r="D1935" s="9"/>
      <c r="E1935" s="10"/>
      <c r="F1935" s="10"/>
      <c r="AG1935" s="19" t="s">
        <v>1963</v>
      </c>
    </row>
    <row r="1936" spans="3:33">
      <c r="C1936" s="5"/>
      <c r="D1936" s="9"/>
      <c r="E1936" s="10"/>
      <c r="F1936" s="10"/>
      <c r="AG1936" s="19" t="s">
        <v>1964</v>
      </c>
    </row>
    <row r="1937" spans="3:33">
      <c r="C1937" s="5"/>
      <c r="D1937" s="9"/>
      <c r="E1937" s="10"/>
      <c r="F1937" s="10"/>
      <c r="AG1937" s="19" t="s">
        <v>1965</v>
      </c>
    </row>
    <row r="1938" spans="3:33">
      <c r="C1938" s="5"/>
      <c r="D1938" s="9"/>
      <c r="E1938" s="10"/>
      <c r="F1938" s="10"/>
      <c r="AG1938" s="19" t="s">
        <v>1966</v>
      </c>
    </row>
    <row r="1939" spans="3:33">
      <c r="C1939" s="5"/>
      <c r="D1939" s="9"/>
      <c r="E1939" s="10"/>
      <c r="F1939" s="10"/>
      <c r="AG1939" s="19" t="s">
        <v>1967</v>
      </c>
    </row>
    <row r="1940" spans="3:33">
      <c r="C1940" s="5"/>
      <c r="D1940" s="9"/>
      <c r="E1940" s="10"/>
      <c r="F1940" s="10"/>
      <c r="AG1940" s="19" t="s">
        <v>1968</v>
      </c>
    </row>
    <row r="1941" spans="3:33">
      <c r="C1941" s="5"/>
      <c r="D1941" s="9"/>
      <c r="E1941" s="10"/>
      <c r="F1941" s="10"/>
      <c r="AG1941" s="19" t="s">
        <v>1969</v>
      </c>
    </row>
    <row r="1942" spans="3:33">
      <c r="C1942" s="5"/>
      <c r="D1942" s="9"/>
      <c r="E1942" s="10"/>
      <c r="F1942" s="10"/>
      <c r="AG1942" s="19" t="s">
        <v>1970</v>
      </c>
    </row>
    <row r="1943" spans="3:33">
      <c r="C1943" s="5"/>
      <c r="D1943" s="9"/>
      <c r="E1943" s="10"/>
      <c r="F1943" s="10"/>
      <c r="AG1943" s="19" t="s">
        <v>1971</v>
      </c>
    </row>
    <row r="1944" spans="3:33">
      <c r="C1944" s="5"/>
      <c r="D1944" s="9"/>
      <c r="E1944" s="10"/>
      <c r="F1944" s="10"/>
      <c r="AG1944" s="19" t="s">
        <v>1972</v>
      </c>
    </row>
    <row r="1945" spans="3:33">
      <c r="C1945" s="5"/>
      <c r="D1945" s="9"/>
      <c r="E1945" s="10"/>
      <c r="F1945" s="10"/>
      <c r="AG1945" s="19" t="s">
        <v>1973</v>
      </c>
    </row>
    <row r="1946" spans="3:33">
      <c r="C1946" s="5"/>
      <c r="D1946" s="9"/>
      <c r="E1946" s="10"/>
      <c r="F1946" s="10"/>
      <c r="AG1946" s="19" t="s">
        <v>1974</v>
      </c>
    </row>
    <row r="1947" spans="3:33">
      <c r="C1947" s="5"/>
      <c r="D1947" s="9"/>
      <c r="E1947" s="10"/>
      <c r="F1947" s="10"/>
      <c r="AG1947" s="19" t="s">
        <v>1975</v>
      </c>
    </row>
    <row r="1948" spans="3:33">
      <c r="C1948" s="5"/>
      <c r="D1948" s="9"/>
      <c r="E1948" s="10"/>
      <c r="F1948" s="10"/>
      <c r="AG1948" s="19" t="s">
        <v>1976</v>
      </c>
    </row>
    <row r="1949" spans="3:33">
      <c r="C1949" s="5"/>
      <c r="D1949" s="9"/>
      <c r="E1949" s="10"/>
      <c r="F1949" s="10"/>
      <c r="AG1949" s="19" t="s">
        <v>1977</v>
      </c>
    </row>
    <row r="1950" spans="3:33">
      <c r="C1950" s="5"/>
      <c r="D1950" s="9"/>
      <c r="E1950" s="10"/>
      <c r="F1950" s="10"/>
      <c r="AG1950" s="19" t="s">
        <v>1978</v>
      </c>
    </row>
    <row r="1951" spans="3:33">
      <c r="C1951" s="5"/>
      <c r="D1951" s="9"/>
      <c r="E1951" s="10"/>
      <c r="F1951" s="10"/>
      <c r="AG1951" s="19" t="s">
        <v>1979</v>
      </c>
    </row>
    <row r="1952" spans="3:33">
      <c r="C1952" s="5"/>
      <c r="D1952" s="9"/>
      <c r="E1952" s="10"/>
      <c r="F1952" s="10"/>
      <c r="AG1952" s="19" t="s">
        <v>1980</v>
      </c>
    </row>
    <row r="1953" spans="3:33">
      <c r="C1953" s="5"/>
      <c r="D1953" s="9"/>
      <c r="E1953" s="10"/>
      <c r="F1953" s="10"/>
      <c r="AG1953" s="19" t="s">
        <v>1981</v>
      </c>
    </row>
    <row r="1954" spans="3:33">
      <c r="C1954" s="5"/>
      <c r="D1954" s="9"/>
      <c r="E1954" s="10"/>
      <c r="F1954" s="10"/>
      <c r="AG1954" s="19" t="s">
        <v>1982</v>
      </c>
    </row>
    <row r="1955" spans="3:33">
      <c r="C1955" s="5"/>
      <c r="D1955" s="9"/>
      <c r="E1955" s="10"/>
      <c r="F1955" s="10"/>
      <c r="AG1955" s="19" t="s">
        <v>1983</v>
      </c>
    </row>
    <row r="1956" spans="3:33">
      <c r="C1956" s="5"/>
      <c r="D1956" s="9"/>
      <c r="E1956" s="10"/>
      <c r="F1956" s="10"/>
      <c r="AG1956" s="19" t="s">
        <v>1984</v>
      </c>
    </row>
    <row r="1957" spans="3:33">
      <c r="C1957" s="5"/>
      <c r="D1957" s="9"/>
      <c r="E1957" s="10"/>
      <c r="F1957" s="10"/>
      <c r="AG1957" s="19" t="s">
        <v>1985</v>
      </c>
    </row>
    <row r="1958" spans="3:33">
      <c r="C1958" s="5"/>
      <c r="D1958" s="9"/>
      <c r="E1958" s="10"/>
      <c r="F1958" s="10"/>
      <c r="AG1958" s="19" t="s">
        <v>1986</v>
      </c>
    </row>
    <row r="1959" spans="3:33">
      <c r="C1959" s="5"/>
      <c r="D1959" s="9"/>
      <c r="E1959" s="10"/>
      <c r="F1959" s="10"/>
      <c r="AG1959" s="19" t="s">
        <v>1987</v>
      </c>
    </row>
    <row r="1960" spans="3:33">
      <c r="C1960" s="5"/>
      <c r="D1960" s="9"/>
      <c r="E1960" s="10"/>
      <c r="F1960" s="10"/>
      <c r="AG1960" s="19" t="s">
        <v>1988</v>
      </c>
    </row>
    <row r="1961" spans="3:33">
      <c r="C1961" s="5"/>
      <c r="D1961" s="9"/>
      <c r="E1961" s="10"/>
      <c r="F1961" s="10"/>
      <c r="AG1961" s="19" t="s">
        <v>1989</v>
      </c>
    </row>
    <row r="1962" spans="3:33">
      <c r="C1962" s="5"/>
      <c r="D1962" s="9"/>
      <c r="E1962" s="10"/>
      <c r="F1962" s="10"/>
      <c r="AG1962" s="19" t="s">
        <v>1990</v>
      </c>
    </row>
    <row r="1963" spans="3:33">
      <c r="C1963" s="5"/>
      <c r="D1963" s="9"/>
      <c r="E1963" s="10"/>
      <c r="F1963" s="10"/>
      <c r="AG1963" s="19" t="s">
        <v>1991</v>
      </c>
    </row>
    <row r="1964" spans="3:33">
      <c r="C1964" s="5"/>
      <c r="D1964" s="9"/>
      <c r="E1964" s="10"/>
      <c r="F1964" s="10"/>
      <c r="AG1964" s="19" t="s">
        <v>1992</v>
      </c>
    </row>
    <row r="1965" spans="3:33">
      <c r="C1965" s="5"/>
      <c r="D1965" s="9"/>
      <c r="E1965" s="10"/>
      <c r="F1965" s="10"/>
      <c r="AG1965" s="19" t="s">
        <v>1993</v>
      </c>
    </row>
    <row r="1966" spans="3:33">
      <c r="C1966" s="5"/>
      <c r="D1966" s="9"/>
      <c r="E1966" s="10"/>
      <c r="F1966" s="10"/>
      <c r="AG1966" s="19" t="s">
        <v>1994</v>
      </c>
    </row>
    <row r="1967" spans="3:33">
      <c r="C1967" s="5"/>
      <c r="D1967" s="9"/>
      <c r="E1967" s="10"/>
      <c r="F1967" s="10"/>
      <c r="AG1967" s="19" t="s">
        <v>1995</v>
      </c>
    </row>
    <row r="1968" spans="3:33">
      <c r="C1968" s="5"/>
      <c r="D1968" s="9"/>
      <c r="E1968" s="10"/>
      <c r="F1968" s="10"/>
      <c r="AG1968" s="19" t="s">
        <v>1996</v>
      </c>
    </row>
    <row r="1969" spans="3:33">
      <c r="C1969" s="5"/>
      <c r="D1969" s="9"/>
      <c r="E1969" s="10"/>
      <c r="F1969" s="10"/>
      <c r="AG1969" s="19" t="s">
        <v>1997</v>
      </c>
    </row>
    <row r="1970" spans="3:33">
      <c r="C1970" s="5"/>
      <c r="D1970" s="9"/>
      <c r="E1970" s="10"/>
      <c r="F1970" s="10"/>
      <c r="AG1970" s="19" t="s">
        <v>1998</v>
      </c>
    </row>
    <row r="1971" spans="3:33">
      <c r="C1971" s="5"/>
      <c r="D1971" s="9"/>
      <c r="E1971" s="10"/>
      <c r="F1971" s="10"/>
      <c r="AG1971" s="19" t="s">
        <v>1999</v>
      </c>
    </row>
    <row r="1972" spans="3:33">
      <c r="C1972" s="5"/>
      <c r="D1972" s="9"/>
      <c r="E1972" s="10"/>
      <c r="F1972" s="10"/>
      <c r="AG1972" s="19" t="s">
        <v>2000</v>
      </c>
    </row>
    <row r="1973" spans="3:33">
      <c r="C1973" s="5"/>
      <c r="D1973" s="9"/>
      <c r="E1973" s="10"/>
      <c r="F1973" s="10"/>
      <c r="AG1973" s="19" t="s">
        <v>2001</v>
      </c>
    </row>
    <row r="1974" spans="3:33">
      <c r="C1974" s="5"/>
      <c r="D1974" s="9"/>
      <c r="E1974" s="10"/>
      <c r="F1974" s="10"/>
      <c r="AG1974" s="19" t="s">
        <v>2002</v>
      </c>
    </row>
    <row r="1975" spans="3:33">
      <c r="C1975" s="5"/>
      <c r="D1975" s="9"/>
      <c r="E1975" s="10"/>
      <c r="F1975" s="10"/>
      <c r="AG1975" s="19" t="s">
        <v>2003</v>
      </c>
    </row>
    <row r="1976" spans="3:33">
      <c r="C1976" s="5"/>
      <c r="D1976" s="9"/>
      <c r="E1976" s="10"/>
      <c r="F1976" s="10"/>
      <c r="AG1976" s="19" t="s">
        <v>2004</v>
      </c>
    </row>
    <row r="1977" spans="3:33">
      <c r="C1977" s="5"/>
      <c r="D1977" s="9"/>
      <c r="E1977" s="10"/>
      <c r="F1977" s="10"/>
      <c r="AG1977" s="19" t="s">
        <v>2005</v>
      </c>
    </row>
    <row r="1978" spans="3:33">
      <c r="C1978" s="5"/>
      <c r="D1978" s="9"/>
      <c r="E1978" s="10"/>
      <c r="F1978" s="10"/>
      <c r="AG1978" s="19" t="s">
        <v>2006</v>
      </c>
    </row>
    <row r="1979" spans="3:33">
      <c r="C1979" s="5"/>
      <c r="D1979" s="9"/>
      <c r="E1979" s="10"/>
      <c r="F1979" s="10"/>
      <c r="AG1979" s="19" t="s">
        <v>2007</v>
      </c>
    </row>
    <row r="1980" spans="3:33">
      <c r="C1980" s="5"/>
      <c r="D1980" s="9"/>
      <c r="E1980" s="10"/>
      <c r="F1980" s="10"/>
      <c r="AG1980" s="19" t="s">
        <v>2008</v>
      </c>
    </row>
    <row r="1981" spans="3:33">
      <c r="C1981" s="5"/>
      <c r="D1981" s="9"/>
      <c r="E1981" s="10"/>
      <c r="F1981" s="10"/>
      <c r="AG1981" s="19" t="s">
        <v>2009</v>
      </c>
    </row>
    <row r="1982" spans="3:33">
      <c r="C1982" s="5"/>
      <c r="D1982" s="9"/>
      <c r="E1982" s="10"/>
      <c r="F1982" s="10"/>
      <c r="AG1982" s="19" t="s">
        <v>2010</v>
      </c>
    </row>
    <row r="1983" spans="3:33">
      <c r="C1983" s="5"/>
      <c r="D1983" s="9"/>
      <c r="E1983" s="10"/>
      <c r="F1983" s="10"/>
      <c r="AG1983" s="19" t="s">
        <v>2011</v>
      </c>
    </row>
    <row r="1984" spans="3:33">
      <c r="C1984" s="5"/>
      <c r="D1984" s="9"/>
      <c r="E1984" s="10"/>
      <c r="F1984" s="10"/>
      <c r="AG1984" s="19" t="s">
        <v>2012</v>
      </c>
    </row>
    <row r="1985" spans="3:33">
      <c r="C1985" s="5"/>
      <c r="D1985" s="9"/>
      <c r="E1985" s="10"/>
      <c r="F1985" s="10"/>
      <c r="AG1985" s="19" t="s">
        <v>2013</v>
      </c>
    </row>
    <row r="1986" spans="3:33">
      <c r="C1986" s="5"/>
      <c r="D1986" s="9"/>
      <c r="E1986" s="10"/>
      <c r="F1986" s="10"/>
      <c r="AG1986" s="19" t="s">
        <v>2014</v>
      </c>
    </row>
    <row r="1987" spans="3:33">
      <c r="C1987" s="5"/>
      <c r="D1987" s="9"/>
      <c r="E1987" s="10"/>
      <c r="F1987" s="10"/>
      <c r="AG1987" s="19" t="s">
        <v>2015</v>
      </c>
    </row>
    <row r="1988" spans="3:33">
      <c r="C1988" s="5"/>
      <c r="D1988" s="9"/>
      <c r="E1988" s="10"/>
      <c r="F1988" s="10"/>
      <c r="AG1988" s="19" t="s">
        <v>2016</v>
      </c>
    </row>
    <row r="1989" spans="3:33">
      <c r="C1989" s="5"/>
      <c r="D1989" s="9"/>
      <c r="E1989" s="10"/>
      <c r="F1989" s="10"/>
      <c r="AG1989" s="19" t="s">
        <v>2017</v>
      </c>
    </row>
    <row r="1990" spans="3:33">
      <c r="C1990" s="5"/>
      <c r="D1990" s="9"/>
      <c r="E1990" s="10"/>
      <c r="F1990" s="10"/>
      <c r="AG1990" s="19" t="s">
        <v>2018</v>
      </c>
    </row>
    <row r="1991" spans="3:33">
      <c r="C1991" s="5"/>
      <c r="D1991" s="9"/>
      <c r="E1991" s="10"/>
      <c r="F1991" s="10"/>
      <c r="AG1991" s="19" t="s">
        <v>2019</v>
      </c>
    </row>
    <row r="1992" spans="3:33">
      <c r="C1992" s="5"/>
      <c r="D1992" s="9"/>
      <c r="E1992" s="10"/>
      <c r="F1992" s="10"/>
      <c r="AG1992" s="19" t="s">
        <v>2020</v>
      </c>
    </row>
    <row r="1993" spans="3:33">
      <c r="C1993" s="5"/>
      <c r="D1993" s="9"/>
      <c r="E1993" s="10"/>
      <c r="F1993" s="10"/>
      <c r="AG1993" s="19" t="s">
        <v>2021</v>
      </c>
    </row>
    <row r="1994" spans="3:33">
      <c r="C1994" s="5"/>
      <c r="D1994" s="9"/>
      <c r="E1994" s="10"/>
      <c r="F1994" s="10"/>
      <c r="AG1994" s="19" t="s">
        <v>2022</v>
      </c>
    </row>
    <row r="1995" spans="3:33">
      <c r="C1995" s="5"/>
      <c r="D1995" s="9"/>
      <c r="E1995" s="10"/>
      <c r="F1995" s="10"/>
      <c r="AG1995" s="19" t="s">
        <v>2023</v>
      </c>
    </row>
    <row r="1996" spans="3:33">
      <c r="C1996" s="5"/>
      <c r="D1996" s="9"/>
      <c r="E1996" s="10"/>
      <c r="F1996" s="10"/>
      <c r="AG1996" s="19" t="s">
        <v>2024</v>
      </c>
    </row>
    <row r="1997" spans="3:33">
      <c r="C1997" s="5"/>
      <c r="D1997" s="9"/>
      <c r="E1997" s="10"/>
      <c r="F1997" s="10"/>
      <c r="AG1997" s="19" t="s">
        <v>2025</v>
      </c>
    </row>
    <row r="1998" spans="3:33">
      <c r="C1998" s="5"/>
      <c r="D1998" s="9"/>
      <c r="E1998" s="10"/>
      <c r="F1998" s="10"/>
      <c r="AG1998" s="19" t="s">
        <v>2026</v>
      </c>
    </row>
    <row r="1999" spans="3:33">
      <c r="C1999" s="5"/>
      <c r="D1999" s="9"/>
      <c r="E1999" s="10"/>
      <c r="F1999" s="10"/>
    </row>
    <row r="2000" spans="3:33">
      <c r="C2000" s="5"/>
      <c r="D2000" s="9"/>
      <c r="E2000" s="10"/>
      <c r="F2000" s="10"/>
    </row>
    <row r="2001" spans="3:6">
      <c r="C2001" s="5"/>
      <c r="D2001" s="9"/>
      <c r="E2001" s="10"/>
      <c r="F2001" s="10"/>
    </row>
    <row r="2002" spans="3:6">
      <c r="C2002" s="5"/>
      <c r="D2002" s="9"/>
      <c r="E2002" s="10"/>
      <c r="F2002" s="10"/>
    </row>
    <row r="2003" spans="3:6">
      <c r="C2003" s="5"/>
      <c r="D2003" s="9"/>
      <c r="E2003" s="10"/>
      <c r="F2003" s="10"/>
    </row>
    <row r="2004" spans="3:6">
      <c r="C2004" s="5"/>
      <c r="D2004" s="9"/>
      <c r="E2004" s="10"/>
      <c r="F2004" s="10"/>
    </row>
    <row r="2005" spans="3:6">
      <c r="C2005" s="5"/>
      <c r="D2005" s="9"/>
      <c r="E2005" s="10"/>
      <c r="F2005" s="10"/>
    </row>
    <row r="2006" spans="3:6">
      <c r="C2006" s="5"/>
      <c r="D2006" s="9"/>
    </row>
    <row r="2007" spans="3:6">
      <c r="C2007" s="5"/>
      <c r="D2007" s="9"/>
    </row>
    <row r="2008" spans="3:6">
      <c r="C2008" s="5"/>
      <c r="D2008" s="9"/>
    </row>
    <row r="2009" spans="3:6">
      <c r="C2009" s="5"/>
      <c r="D2009" s="9"/>
    </row>
    <row r="2010" spans="3:6">
      <c r="C2010" s="5"/>
      <c r="D2010" s="9"/>
    </row>
    <row r="2011" spans="3:6">
      <c r="C2011" s="5"/>
      <c r="D2011" s="9"/>
    </row>
    <row r="2012" spans="3:6">
      <c r="C2012" s="5"/>
      <c r="D2012" s="9"/>
    </row>
    <row r="2013" spans="3:6">
      <c r="C2013" s="5"/>
      <c r="D2013" s="9"/>
    </row>
    <row r="2014" spans="3:6">
      <c r="C2014" s="5"/>
      <c r="D2014" s="9"/>
    </row>
    <row r="2015" spans="3:6">
      <c r="C2015" s="5"/>
      <c r="D2015" s="9"/>
    </row>
    <row r="2016" spans="3:6">
      <c r="C2016" s="5"/>
      <c r="D2016" s="9"/>
    </row>
    <row r="2017" spans="3:4">
      <c r="C2017" s="5"/>
      <c r="D2017" s="9"/>
    </row>
    <row r="2018" spans="3:4">
      <c r="C2018" s="5"/>
      <c r="D2018" s="9"/>
    </row>
    <row r="2019" spans="3:4">
      <c r="C2019" s="5"/>
      <c r="D2019" s="9"/>
    </row>
    <row r="2020" spans="3:4">
      <c r="C2020" s="5"/>
      <c r="D2020" s="9"/>
    </row>
    <row r="2021" spans="3:4">
      <c r="C2021" s="5"/>
      <c r="D2021" s="9"/>
    </row>
    <row r="2022" spans="3:4">
      <c r="C2022" s="5"/>
      <c r="D2022" s="9"/>
    </row>
  </sheetData>
  <sheetProtection selectLockedCells="1"/>
  <conditionalFormatting sqref="F479:F1048576 F12:F16 F2:F6">
    <cfRule type="containsText" dxfId="6" priority="7" operator="containsText" text="#N/A N/A Index">
      <formula>NOT(ISERROR(SEARCH("#N/A N/A Index",F2)))</formula>
    </cfRule>
  </conditionalFormatting>
  <conditionalFormatting sqref="F15">
    <cfRule type="containsText" dxfId="5" priority="6" operator="containsText" text="no">
      <formula>NOT(ISERROR(SEARCH("no",F15)))</formula>
    </cfRule>
  </conditionalFormatting>
  <conditionalFormatting sqref="C479:F1004 C17:E478">
    <cfRule type="containsText" dxfId="4" priority="5" operator="containsText" text="#N/A N/A Index">
      <formula>NOT(ISERROR(SEARCH("#N/A N/A Index",C17)))</formula>
    </cfRule>
  </conditionalFormatting>
  <conditionalFormatting sqref="E16">
    <cfRule type="containsText" dxfId="3" priority="3" operator="containsText" text="#N/A N/A Index">
      <formula>NOT(ISERROR(SEARCH("#N/A N/A Index",E16)))</formula>
    </cfRule>
  </conditionalFormatting>
  <conditionalFormatting sqref="F16">
    <cfRule type="containsText" dxfId="2" priority="2" operator="containsText" text="no">
      <formula>NOT(ISERROR(SEARCH("no",F16)))</formula>
    </cfRule>
  </conditionalFormatting>
  <conditionalFormatting sqref="F1:F1048576">
    <cfRule type="containsText" dxfId="1" priority="1" operator="containsText" text="#N/A Invalid Security">
      <formula>NOT(ISERROR(SEARCH("#N/A Invalid Security",F1)))</formula>
    </cfRule>
  </conditionalFormatting>
  <hyperlinks>
    <hyperlink ref="D3" r:id="rId1"/>
    <hyperlink ref="D4" r:id="rId2"/>
  </hyperlinks>
  <pageMargins left="0.7" right="0.7" top="0.75" bottom="0.75" header="0.3" footer="0.3"/>
  <pageSetup paperSize="9" orientation="portrait" horizontalDpi="90" verticalDpi="9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CC59"/>
  <sheetViews>
    <sheetView tabSelected="1" workbookViewId="0">
      <selection activeCell="O15" sqref="O15"/>
    </sheetView>
  </sheetViews>
  <sheetFormatPr defaultRowHeight="15"/>
  <cols>
    <col min="1" max="1" width="9.140625" style="41"/>
    <col min="2" max="2" width="9.7109375" style="35" customWidth="1"/>
    <col min="3" max="3" width="25.7109375" style="35" customWidth="1"/>
    <col min="4" max="4" width="7.7109375" style="41" customWidth="1"/>
    <col min="5" max="5" width="25.7109375" style="35" customWidth="1"/>
    <col min="6" max="6" width="9" style="41" customWidth="1"/>
    <col min="7" max="29" width="10.7109375" style="39" customWidth="1"/>
    <col min="30" max="30" width="10.7109375" style="40" customWidth="1"/>
    <col min="31" max="81" width="10.7109375" style="39" customWidth="1"/>
    <col min="82" max="128" width="13.7109375" style="35" customWidth="1"/>
    <col min="129" max="16384" width="9.140625" style="35"/>
  </cols>
  <sheetData>
    <row r="1" spans="1:81" s="54" customFormat="1" ht="37.5" customHeight="1">
      <c r="A1" s="53"/>
      <c r="C1" s="49" t="s">
        <v>2064</v>
      </c>
      <c r="D1" s="50"/>
      <c r="E1" s="50"/>
      <c r="F1" s="53"/>
      <c r="G1" s="55"/>
      <c r="H1" s="55"/>
      <c r="I1" s="55"/>
      <c r="J1" s="55"/>
      <c r="K1" s="55"/>
      <c r="L1" s="55"/>
      <c r="M1" s="55"/>
      <c r="N1" s="55"/>
      <c r="O1" s="55"/>
      <c r="P1" s="55"/>
      <c r="Q1" s="55"/>
      <c r="R1" s="55"/>
      <c r="S1" s="55"/>
      <c r="T1" s="55"/>
      <c r="U1" s="55"/>
      <c r="V1" s="55"/>
      <c r="W1" s="55"/>
      <c r="X1" s="55"/>
      <c r="Y1" s="55"/>
      <c r="Z1" s="55"/>
      <c r="AA1" s="55"/>
      <c r="AB1" s="55"/>
      <c r="AC1" s="55"/>
      <c r="AD1" s="56" t="s">
        <v>2054</v>
      </c>
      <c r="AE1" s="55">
        <v>1</v>
      </c>
      <c r="AF1" s="55">
        <v>2</v>
      </c>
      <c r="AG1" s="55">
        <v>3</v>
      </c>
      <c r="AH1" s="55">
        <v>4</v>
      </c>
      <c r="AI1" s="55">
        <v>5</v>
      </c>
      <c r="AJ1" s="55">
        <v>6</v>
      </c>
      <c r="AK1" s="55">
        <v>7</v>
      </c>
      <c r="AL1" s="55">
        <v>8</v>
      </c>
      <c r="AM1" s="55">
        <v>9</v>
      </c>
      <c r="AN1" s="55">
        <v>10</v>
      </c>
      <c r="AO1" s="55">
        <v>11</v>
      </c>
      <c r="AP1" s="55">
        <v>12</v>
      </c>
      <c r="AQ1" s="55">
        <v>13</v>
      </c>
      <c r="AR1" s="55">
        <v>14</v>
      </c>
      <c r="AS1" s="55">
        <v>15</v>
      </c>
      <c r="AT1" s="55">
        <v>16</v>
      </c>
      <c r="AU1" s="55">
        <v>17</v>
      </c>
      <c r="AV1" s="55">
        <v>18</v>
      </c>
      <c r="AW1" s="55">
        <v>19</v>
      </c>
      <c r="AX1" s="55">
        <v>20</v>
      </c>
      <c r="AY1" s="55">
        <v>21</v>
      </c>
      <c r="AZ1" s="55">
        <v>22</v>
      </c>
      <c r="BA1" s="55">
        <v>23</v>
      </c>
      <c r="BB1" s="55">
        <v>24</v>
      </c>
      <c r="BC1" s="55">
        <v>25</v>
      </c>
      <c r="BD1" s="55">
        <v>26</v>
      </c>
      <c r="BE1" s="55">
        <v>27</v>
      </c>
      <c r="BF1" s="55">
        <v>28</v>
      </c>
      <c r="BG1" s="55">
        <v>29</v>
      </c>
      <c r="BH1" s="55">
        <v>30</v>
      </c>
      <c r="BI1" s="55">
        <v>31</v>
      </c>
      <c r="BJ1" s="55">
        <v>32</v>
      </c>
      <c r="BK1" s="55">
        <v>33</v>
      </c>
      <c r="BL1" s="55">
        <v>34</v>
      </c>
      <c r="BM1" s="55">
        <v>35</v>
      </c>
      <c r="BN1" s="55">
        <v>36</v>
      </c>
      <c r="BO1" s="55">
        <v>37</v>
      </c>
      <c r="BP1" s="55">
        <v>38</v>
      </c>
      <c r="BQ1" s="55">
        <v>39</v>
      </c>
      <c r="BR1" s="55">
        <v>40</v>
      </c>
      <c r="BS1" s="55">
        <v>41</v>
      </c>
      <c r="BT1" s="55">
        <v>42</v>
      </c>
      <c r="BU1" s="55">
        <v>43</v>
      </c>
      <c r="BV1" s="55">
        <v>44</v>
      </c>
      <c r="BW1" s="55">
        <v>45</v>
      </c>
      <c r="BX1" s="55">
        <v>46</v>
      </c>
      <c r="BY1" s="55">
        <v>47</v>
      </c>
      <c r="BZ1" s="55">
        <v>48</v>
      </c>
      <c r="CA1" s="55">
        <v>49</v>
      </c>
      <c r="CB1" s="55">
        <v>50</v>
      </c>
      <c r="CC1" s="55"/>
    </row>
    <row r="2" spans="1:81">
      <c r="AD2" s="40" t="s">
        <v>2052</v>
      </c>
      <c r="AE2" s="39" t="str">
        <f t="shared" ref="AE2:BJ2" si="0">IFERROR(INDEX($C:$C,MATCH(AE1,$A:$A,0)),"")</f>
        <v>TPELMH Index</v>
      </c>
      <c r="AF2" s="39" t="str">
        <f t="shared" si="0"/>
        <v>TPIRON Index</v>
      </c>
      <c r="AG2" s="39" t="str">
        <f t="shared" si="0"/>
        <v>TPMACH Index</v>
      </c>
      <c r="AH2" s="39" t="str">
        <f t="shared" si="0"/>
        <v>TPMART Index</v>
      </c>
      <c r="AI2" s="39" t="str">
        <f t="shared" si="0"/>
        <v>TPMETL Index</v>
      </c>
      <c r="AJ2" s="39" t="str">
        <f t="shared" si="0"/>
        <v>TPNCHM Index</v>
      </c>
      <c r="AK2" s="39" t="str">
        <f t="shared" si="0"/>
        <v>TPPREC Index</v>
      </c>
      <c r="AL2" s="39" t="str">
        <f t="shared" si="0"/>
        <v>TPRUBB Index</v>
      </c>
      <c r="AM2" s="39" t="str">
        <f t="shared" si="0"/>
        <v>TPTRAN Index</v>
      </c>
      <c r="AN2" s="39" t="str">
        <f t="shared" si="0"/>
        <v>TPWSAL Index</v>
      </c>
      <c r="AO2" s="39" t="str">
        <f t="shared" si="0"/>
        <v/>
      </c>
      <c r="AP2" s="39" t="str">
        <f t="shared" si="0"/>
        <v/>
      </c>
      <c r="AQ2" s="39" t="str">
        <f t="shared" si="0"/>
        <v/>
      </c>
      <c r="AR2" s="39" t="str">
        <f t="shared" si="0"/>
        <v/>
      </c>
      <c r="AS2" s="39" t="str">
        <f t="shared" si="0"/>
        <v/>
      </c>
      <c r="AT2" s="39" t="str">
        <f t="shared" si="0"/>
        <v/>
      </c>
      <c r="AU2" s="39" t="str">
        <f t="shared" si="0"/>
        <v/>
      </c>
      <c r="AV2" s="39" t="str">
        <f t="shared" si="0"/>
        <v/>
      </c>
      <c r="AW2" s="39" t="str">
        <f t="shared" si="0"/>
        <v/>
      </c>
      <c r="AX2" s="39" t="str">
        <f t="shared" si="0"/>
        <v/>
      </c>
      <c r="AY2" s="39" t="str">
        <f t="shared" si="0"/>
        <v/>
      </c>
      <c r="AZ2" s="39" t="str">
        <f t="shared" si="0"/>
        <v/>
      </c>
      <c r="BA2" s="39" t="str">
        <f t="shared" si="0"/>
        <v/>
      </c>
      <c r="BB2" s="39" t="str">
        <f t="shared" si="0"/>
        <v/>
      </c>
      <c r="BC2" s="39" t="str">
        <f t="shared" si="0"/>
        <v/>
      </c>
      <c r="BD2" s="39" t="str">
        <f t="shared" si="0"/>
        <v/>
      </c>
      <c r="BE2" s="39" t="str">
        <f t="shared" si="0"/>
        <v/>
      </c>
      <c r="BF2" s="39" t="str">
        <f t="shared" si="0"/>
        <v/>
      </c>
      <c r="BG2" s="39" t="str">
        <f t="shared" si="0"/>
        <v/>
      </c>
      <c r="BH2" s="39" t="str">
        <f t="shared" si="0"/>
        <v/>
      </c>
      <c r="BI2" s="39" t="str">
        <f t="shared" si="0"/>
        <v/>
      </c>
      <c r="BJ2" s="39" t="str">
        <f t="shared" si="0"/>
        <v/>
      </c>
      <c r="BK2" s="39" t="str">
        <f t="shared" ref="BK2:CB2" si="1">IFERROR(INDEX($C:$C,MATCH(BK1,$A:$A,0)),"")</f>
        <v/>
      </c>
      <c r="BL2" s="39" t="str">
        <f t="shared" si="1"/>
        <v/>
      </c>
      <c r="BM2" s="39" t="str">
        <f t="shared" si="1"/>
        <v/>
      </c>
      <c r="BN2" s="39" t="str">
        <f t="shared" si="1"/>
        <v/>
      </c>
      <c r="BO2" s="39" t="str">
        <f t="shared" si="1"/>
        <v/>
      </c>
      <c r="BP2" s="39" t="str">
        <f t="shared" si="1"/>
        <v/>
      </c>
      <c r="BQ2" s="39" t="str">
        <f t="shared" si="1"/>
        <v/>
      </c>
      <c r="BR2" s="39" t="str">
        <f t="shared" si="1"/>
        <v/>
      </c>
      <c r="BS2" s="39" t="str">
        <f t="shared" si="1"/>
        <v/>
      </c>
      <c r="BT2" s="39" t="str">
        <f t="shared" si="1"/>
        <v/>
      </c>
      <c r="BU2" s="39" t="str">
        <f t="shared" si="1"/>
        <v/>
      </c>
      <c r="BV2" s="39" t="str">
        <f t="shared" si="1"/>
        <v/>
      </c>
      <c r="BW2" s="39" t="str">
        <f t="shared" si="1"/>
        <v/>
      </c>
      <c r="BX2" s="39" t="str">
        <f t="shared" si="1"/>
        <v/>
      </c>
      <c r="BY2" s="39" t="str">
        <f t="shared" si="1"/>
        <v/>
      </c>
      <c r="BZ2" s="39" t="str">
        <f t="shared" si="1"/>
        <v/>
      </c>
      <c r="CA2" s="39" t="str">
        <f t="shared" si="1"/>
        <v/>
      </c>
      <c r="CB2" s="39" t="str">
        <f t="shared" si="1"/>
        <v/>
      </c>
    </row>
    <row r="3" spans="1:81">
      <c r="C3" s="13" t="s">
        <v>2061</v>
      </c>
      <c r="E3" s="13" t="s">
        <v>2062</v>
      </c>
      <c r="AD3" s="40" t="s">
        <v>2053</v>
      </c>
      <c r="AE3" s="39">
        <f>IF(AE2&lt;&gt;"",AE1,0)</f>
        <v>1</v>
      </c>
      <c r="AF3" s="39">
        <f t="shared" ref="AF3:AR3" si="2">IF(AF2&lt;&gt;"",AF1,0)</f>
        <v>2</v>
      </c>
      <c r="AG3" s="39">
        <f t="shared" si="2"/>
        <v>3</v>
      </c>
      <c r="AH3" s="39">
        <f t="shared" si="2"/>
        <v>4</v>
      </c>
      <c r="AI3" s="39">
        <f t="shared" si="2"/>
        <v>5</v>
      </c>
      <c r="AJ3" s="39">
        <f t="shared" si="2"/>
        <v>6</v>
      </c>
      <c r="AK3" s="39">
        <f t="shared" si="2"/>
        <v>7</v>
      </c>
      <c r="AL3" s="39">
        <f t="shared" si="2"/>
        <v>8</v>
      </c>
      <c r="AM3" s="39">
        <f t="shared" si="2"/>
        <v>9</v>
      </c>
      <c r="AN3" s="39">
        <f t="shared" si="2"/>
        <v>10</v>
      </c>
      <c r="AO3" s="39">
        <f t="shared" si="2"/>
        <v>0</v>
      </c>
      <c r="AP3" s="39">
        <f t="shared" si="2"/>
        <v>0</v>
      </c>
      <c r="AQ3" s="39">
        <f t="shared" si="2"/>
        <v>0</v>
      </c>
      <c r="AR3" s="39">
        <f t="shared" si="2"/>
        <v>0</v>
      </c>
      <c r="AS3" s="39">
        <f t="shared" ref="AS3" si="3">IF(AS2&lt;&gt;"",AS1,0)</f>
        <v>0</v>
      </c>
      <c r="AT3" s="39">
        <f t="shared" ref="AT3" si="4">IF(AT2&lt;&gt;"",AT1,0)</f>
        <v>0</v>
      </c>
      <c r="AU3" s="39">
        <f t="shared" ref="AU3" si="5">IF(AU2&lt;&gt;"",AU1,0)</f>
        <v>0</v>
      </c>
      <c r="AV3" s="39">
        <f t="shared" ref="AV3" si="6">IF(AV2&lt;&gt;"",AV1,0)</f>
        <v>0</v>
      </c>
      <c r="AW3" s="39">
        <f t="shared" ref="AW3" si="7">IF(AW2&lt;&gt;"",AW1,0)</f>
        <v>0</v>
      </c>
      <c r="AX3" s="39">
        <f t="shared" ref="AX3" si="8">IF(AX2&lt;&gt;"",AX1,0)</f>
        <v>0</v>
      </c>
      <c r="AY3" s="39">
        <f t="shared" ref="AY3" si="9">IF(AY2&lt;&gt;"",AY1,0)</f>
        <v>0</v>
      </c>
      <c r="AZ3" s="39">
        <f t="shared" ref="AZ3" si="10">IF(AZ2&lt;&gt;"",AZ1,0)</f>
        <v>0</v>
      </c>
      <c r="BA3" s="39">
        <f t="shared" ref="BA3" si="11">IF(BA2&lt;&gt;"",BA1,0)</f>
        <v>0</v>
      </c>
      <c r="BB3" s="39">
        <f t="shared" ref="BB3" si="12">IF(BB2&lt;&gt;"",BB1,0)</f>
        <v>0</v>
      </c>
      <c r="BC3" s="39">
        <f t="shared" ref="BC3" si="13">IF(BC2&lt;&gt;"",BC1,0)</f>
        <v>0</v>
      </c>
      <c r="BD3" s="39">
        <f t="shared" ref="BD3" si="14">IF(BD2&lt;&gt;"",BD1,0)</f>
        <v>0</v>
      </c>
      <c r="BE3" s="39">
        <f t="shared" ref="BE3" si="15">IF(BE2&lt;&gt;"",BE1,0)</f>
        <v>0</v>
      </c>
      <c r="BF3" s="39">
        <f t="shared" ref="BF3" si="16">IF(BF2&lt;&gt;"",BF1,0)</f>
        <v>0</v>
      </c>
      <c r="BG3" s="39">
        <f t="shared" ref="BG3" si="17">IF(BG2&lt;&gt;"",BG1,0)</f>
        <v>0</v>
      </c>
      <c r="BH3" s="39">
        <f t="shared" ref="BH3" si="18">IF(BH2&lt;&gt;"",BH1,0)</f>
        <v>0</v>
      </c>
      <c r="BI3" s="39">
        <f t="shared" ref="BI3" si="19">IF(BI2&lt;&gt;"",BI1,0)</f>
        <v>0</v>
      </c>
      <c r="BJ3" s="39">
        <f t="shared" ref="BJ3" si="20">IF(BJ2&lt;&gt;"",BJ1,0)</f>
        <v>0</v>
      </c>
      <c r="BK3" s="39">
        <f t="shared" ref="BK3" si="21">IF(BK2&lt;&gt;"",BK1,0)</f>
        <v>0</v>
      </c>
      <c r="BL3" s="39">
        <f t="shared" ref="BL3" si="22">IF(BL2&lt;&gt;"",BL1,0)</f>
        <v>0</v>
      </c>
      <c r="BM3" s="39">
        <f t="shared" ref="BM3" si="23">IF(BM2&lt;&gt;"",BM1,0)</f>
        <v>0</v>
      </c>
      <c r="BN3" s="39">
        <f t="shared" ref="BN3" si="24">IF(BN2&lt;&gt;"",BN1,0)</f>
        <v>0</v>
      </c>
      <c r="BO3" s="39">
        <f t="shared" ref="BO3" si="25">IF(BO2&lt;&gt;"",BO1,0)</f>
        <v>0</v>
      </c>
      <c r="BP3" s="39">
        <f t="shared" ref="BP3" si="26">IF(BP2&lt;&gt;"",BP1,0)</f>
        <v>0</v>
      </c>
      <c r="BQ3" s="39">
        <f t="shared" ref="BQ3" si="27">IF(BQ2&lt;&gt;"",BQ1,0)</f>
        <v>0</v>
      </c>
      <c r="BR3" s="39">
        <f t="shared" ref="BR3" si="28">IF(BR2&lt;&gt;"",BR1,0)</f>
        <v>0</v>
      </c>
      <c r="BS3" s="39">
        <f t="shared" ref="BS3" si="29">IF(BS2&lt;&gt;"",BS1,0)</f>
        <v>0</v>
      </c>
      <c r="BT3" s="39">
        <f t="shared" ref="BT3" si="30">IF(BT2&lt;&gt;"",BT1,0)</f>
        <v>0</v>
      </c>
      <c r="BU3" s="39">
        <f t="shared" ref="BU3" si="31">IF(BU2&lt;&gt;"",BU1,0)</f>
        <v>0</v>
      </c>
      <c r="BV3" s="39">
        <f t="shared" ref="BV3" si="32">IF(BV2&lt;&gt;"",BV1,0)</f>
        <v>0</v>
      </c>
      <c r="BW3" s="39">
        <f t="shared" ref="BW3" si="33">IF(BW2&lt;&gt;"",BW1,0)</f>
        <v>0</v>
      </c>
      <c r="BX3" s="39">
        <f t="shared" ref="BX3" si="34">IF(BX2&lt;&gt;"",BX1,0)</f>
        <v>0</v>
      </c>
      <c r="BY3" s="39">
        <f t="shared" ref="BY3" si="35">IF(BY2&lt;&gt;"",BY1,0)</f>
        <v>0</v>
      </c>
      <c r="BZ3" s="39">
        <f t="shared" ref="BZ3" si="36">IF(BZ2&lt;&gt;"",BZ1,0)</f>
        <v>0</v>
      </c>
      <c r="CA3" s="39">
        <f t="shared" ref="CA3" si="37">IF(CA2&lt;&gt;"",CA1,0)</f>
        <v>0</v>
      </c>
      <c r="CB3" s="39">
        <f t="shared" ref="CB3" si="38">IF(CB2&lt;&gt;"",CB1,0)</f>
        <v>0</v>
      </c>
    </row>
    <row r="4" spans="1:81" ht="20.25">
      <c r="C4" s="58" t="str">
        <f>IF($F$4=1,$AE$5,IF($F$4=2,$AE$13,IF($F$4=3,$AE$17)))</f>
        <v>(TPELMH Index+TPIRON Index+TPMACH Index+TPMART Index+TPMETL Index+TPNCHM Index+TPPREC Index+TPRUBB Index+TPTRAN Index+TPWSAL Index)/10</v>
      </c>
      <c r="D4" s="41" t="s">
        <v>2048</v>
      </c>
      <c r="E4" s="57" t="s">
        <v>2050</v>
      </c>
      <c r="F4" s="41">
        <f>IF($E$4=$AE$25,1,IF($E$4=$AE$26,2,IF($E$4=$AE$27,3)))</f>
        <v>1</v>
      </c>
      <c r="AD4" s="40" t="s">
        <v>2056</v>
      </c>
      <c r="AE4" s="39" t="str">
        <f>"("&amp;AE$2&amp;"+"</f>
        <v>(TPELMH Index+</v>
      </c>
      <c r="AF4" s="39" t="str">
        <f>IF(AND(AF$3&gt;0,AG$3&gt;0),AF$2&amp;"+",IF(AND(AF$3&gt;0,AG$3=0),AF$2&amp;")"&amp;"/"&amp;AF$3,""))</f>
        <v>TPIRON Index+</v>
      </c>
      <c r="AG4" s="39" t="str">
        <f>IF(AND(AG$3&gt;0,AH$3&gt;0),AG$2&amp;"+",IF(AND(AG$3&gt;0,AH$3=0),AG$2&amp;")"&amp;"/"&amp;AG$3,""))</f>
        <v>TPMACH Index+</v>
      </c>
      <c r="AH4" s="39" t="str">
        <f t="shared" ref="AH4:CB4" si="39">IF(AND(AH$3&gt;0,AI$3&gt;0),AH$2&amp;"+",IF(AND(AH$3&gt;0,AI$3=0),AH$2&amp;")"&amp;"/"&amp;AH$3,""))</f>
        <v>TPMART Index+</v>
      </c>
      <c r="AI4" s="39" t="str">
        <f t="shared" si="39"/>
        <v>TPMETL Index+</v>
      </c>
      <c r="AJ4" s="39" t="str">
        <f t="shared" si="39"/>
        <v>TPNCHM Index+</v>
      </c>
      <c r="AK4" s="39" t="str">
        <f t="shared" si="39"/>
        <v>TPPREC Index+</v>
      </c>
      <c r="AL4" s="39" t="str">
        <f t="shared" si="39"/>
        <v>TPRUBB Index+</v>
      </c>
      <c r="AM4" s="39" t="str">
        <f t="shared" si="39"/>
        <v>TPTRAN Index+</v>
      </c>
      <c r="AN4" s="39" t="str">
        <f t="shared" si="39"/>
        <v>TPWSAL Index)/10</v>
      </c>
      <c r="AO4" s="39" t="str">
        <f t="shared" si="39"/>
        <v/>
      </c>
      <c r="AP4" s="39" t="str">
        <f t="shared" si="39"/>
        <v/>
      </c>
      <c r="AQ4" s="39" t="str">
        <f t="shared" si="39"/>
        <v/>
      </c>
      <c r="AR4" s="39" t="str">
        <f t="shared" si="39"/>
        <v/>
      </c>
      <c r="AS4" s="39" t="str">
        <f t="shared" si="39"/>
        <v/>
      </c>
      <c r="AT4" s="39" t="str">
        <f t="shared" si="39"/>
        <v/>
      </c>
      <c r="AU4" s="39" t="str">
        <f t="shared" si="39"/>
        <v/>
      </c>
      <c r="AV4" s="39" t="str">
        <f t="shared" si="39"/>
        <v/>
      </c>
      <c r="AW4" s="39" t="str">
        <f t="shared" si="39"/>
        <v/>
      </c>
      <c r="AX4" s="39" t="str">
        <f t="shared" si="39"/>
        <v/>
      </c>
      <c r="AY4" s="39" t="str">
        <f t="shared" si="39"/>
        <v/>
      </c>
      <c r="AZ4" s="39" t="str">
        <f t="shared" si="39"/>
        <v/>
      </c>
      <c r="BA4" s="39" t="str">
        <f t="shared" si="39"/>
        <v/>
      </c>
      <c r="BB4" s="39" t="str">
        <f t="shared" si="39"/>
        <v/>
      </c>
      <c r="BC4" s="39" t="str">
        <f t="shared" si="39"/>
        <v/>
      </c>
      <c r="BD4" s="39" t="str">
        <f t="shared" si="39"/>
        <v/>
      </c>
      <c r="BE4" s="39" t="str">
        <f t="shared" si="39"/>
        <v/>
      </c>
      <c r="BF4" s="39" t="str">
        <f t="shared" si="39"/>
        <v/>
      </c>
      <c r="BG4" s="39" t="str">
        <f t="shared" si="39"/>
        <v/>
      </c>
      <c r="BH4" s="39" t="str">
        <f t="shared" si="39"/>
        <v/>
      </c>
      <c r="BI4" s="39" t="str">
        <f t="shared" si="39"/>
        <v/>
      </c>
      <c r="BJ4" s="39" t="str">
        <f t="shared" si="39"/>
        <v/>
      </c>
      <c r="BK4" s="39" t="str">
        <f t="shared" si="39"/>
        <v/>
      </c>
      <c r="BL4" s="39" t="str">
        <f t="shared" si="39"/>
        <v/>
      </c>
      <c r="BM4" s="39" t="str">
        <f t="shared" si="39"/>
        <v/>
      </c>
      <c r="BN4" s="39" t="str">
        <f t="shared" si="39"/>
        <v/>
      </c>
      <c r="BO4" s="39" t="str">
        <f t="shared" si="39"/>
        <v/>
      </c>
      <c r="BP4" s="39" t="str">
        <f t="shared" si="39"/>
        <v/>
      </c>
      <c r="BQ4" s="39" t="str">
        <f t="shared" si="39"/>
        <v/>
      </c>
      <c r="BR4" s="39" t="str">
        <f t="shared" si="39"/>
        <v/>
      </c>
      <c r="BS4" s="39" t="str">
        <f t="shared" si="39"/>
        <v/>
      </c>
      <c r="BT4" s="39" t="str">
        <f t="shared" si="39"/>
        <v/>
      </c>
      <c r="BU4" s="39" t="str">
        <f t="shared" si="39"/>
        <v/>
      </c>
      <c r="BV4" s="39" t="str">
        <f t="shared" si="39"/>
        <v/>
      </c>
      <c r="BW4" s="39" t="str">
        <f t="shared" si="39"/>
        <v/>
      </c>
      <c r="BX4" s="39" t="str">
        <f t="shared" si="39"/>
        <v/>
      </c>
      <c r="BY4" s="39" t="str">
        <f t="shared" si="39"/>
        <v/>
      </c>
      <c r="BZ4" s="39" t="str">
        <f t="shared" si="39"/>
        <v/>
      </c>
      <c r="CA4" s="39" t="str">
        <f t="shared" si="39"/>
        <v/>
      </c>
      <c r="CB4" s="39" t="str">
        <f t="shared" si="39"/>
        <v/>
      </c>
    </row>
    <row r="5" spans="1:81">
      <c r="AD5" s="40" t="s">
        <v>2055</v>
      </c>
      <c r="AE5" s="39" t="str">
        <f>AE4&amp;AF4&amp;AG4&amp;AH4&amp;AI4&amp;AJ4&amp;AK4&amp;AL4&amp;AM4&amp;AN4&amp;AO4&amp;AP4&amp;AQ4&amp;AR4&amp;AS4&amp;AT4&amp;AU4&amp;AV4&amp;AW4&amp;AX4&amp;AY4&amp;AZ4&amp;BA4&amp;BB4&amp;BC4&amp;BD4&amp;BE4&amp;BF4&amp;BG4&amp;BH4&amp;BI4&amp;BJ4&amp;BK4&amp;BL4&amp;BM4&amp;BN4&amp;BO4&amp;BP4&amp;BQ4&amp;BR4&amp;BS4&amp;BT4&amp;BU4&amp;BV4&amp;BW4&amp;BX4&amp;BY4&amp;BZ4&amp;CA4&amp;CB4</f>
        <v>(TPELMH Index+TPIRON Index+TPMACH Index+TPMART Index+TPMETL Index+TPNCHM Index+TPPREC Index+TPRUBB Index+TPTRAN Index+TPWSAL Index)/10</v>
      </c>
    </row>
    <row r="6" spans="1:81">
      <c r="AD6" s="40" t="s">
        <v>2057</v>
      </c>
      <c r="AE6" s="39" t="str">
        <f>"("&amp;AE$2&amp;"+"</f>
        <v>(TPELMH Index+</v>
      </c>
      <c r="AF6" s="39" t="str">
        <f t="shared" ref="AF6:CB6" si="40">IF(AND(AF$3&gt;0,AG$3&gt;0),AF$2&amp;"+",IF(AND(AF$3&gt;0,AG$3=0),AF$2&amp;")"&amp;"/",""))</f>
        <v>TPIRON Index+</v>
      </c>
      <c r="AG6" s="39" t="str">
        <f t="shared" si="40"/>
        <v>TPMACH Index+</v>
      </c>
      <c r="AH6" s="39" t="str">
        <f t="shared" si="40"/>
        <v>TPMART Index+</v>
      </c>
      <c r="AI6" s="39" t="str">
        <f t="shared" si="40"/>
        <v>TPMETL Index+</v>
      </c>
      <c r="AJ6" s="39" t="str">
        <f t="shared" si="40"/>
        <v>TPNCHM Index+</v>
      </c>
      <c r="AK6" s="39" t="str">
        <f t="shared" si="40"/>
        <v>TPPREC Index+</v>
      </c>
      <c r="AL6" s="39" t="str">
        <f t="shared" si="40"/>
        <v>TPRUBB Index+</v>
      </c>
      <c r="AM6" s="39" t="str">
        <f t="shared" si="40"/>
        <v>TPTRAN Index+</v>
      </c>
      <c r="AN6" s="39" t="str">
        <f t="shared" si="40"/>
        <v>TPWSAL Index)/</v>
      </c>
      <c r="AO6" s="39" t="str">
        <f t="shared" si="40"/>
        <v/>
      </c>
      <c r="AP6" s="39" t="str">
        <f t="shared" si="40"/>
        <v/>
      </c>
      <c r="AQ6" s="39" t="str">
        <f t="shared" si="40"/>
        <v/>
      </c>
      <c r="AR6" s="39" t="str">
        <f t="shared" si="40"/>
        <v/>
      </c>
      <c r="AS6" s="39" t="str">
        <f t="shared" si="40"/>
        <v/>
      </c>
      <c r="AT6" s="39" t="str">
        <f t="shared" si="40"/>
        <v/>
      </c>
      <c r="AU6" s="39" t="str">
        <f t="shared" si="40"/>
        <v/>
      </c>
      <c r="AV6" s="39" t="str">
        <f t="shared" si="40"/>
        <v/>
      </c>
      <c r="AW6" s="39" t="str">
        <f t="shared" si="40"/>
        <v/>
      </c>
      <c r="AX6" s="39" t="str">
        <f t="shared" si="40"/>
        <v/>
      </c>
      <c r="AY6" s="39" t="str">
        <f t="shared" si="40"/>
        <v/>
      </c>
      <c r="AZ6" s="39" t="str">
        <f t="shared" si="40"/>
        <v/>
      </c>
      <c r="BA6" s="39" t="str">
        <f t="shared" si="40"/>
        <v/>
      </c>
      <c r="BB6" s="39" t="str">
        <f t="shared" si="40"/>
        <v/>
      </c>
      <c r="BC6" s="39" t="str">
        <f t="shared" si="40"/>
        <v/>
      </c>
      <c r="BD6" s="39" t="str">
        <f t="shared" si="40"/>
        <v/>
      </c>
      <c r="BE6" s="39" t="str">
        <f t="shared" si="40"/>
        <v/>
      </c>
      <c r="BF6" s="39" t="str">
        <f t="shared" si="40"/>
        <v/>
      </c>
      <c r="BG6" s="39" t="str">
        <f t="shared" si="40"/>
        <v/>
      </c>
      <c r="BH6" s="39" t="str">
        <f t="shared" si="40"/>
        <v/>
      </c>
      <c r="BI6" s="39" t="str">
        <f t="shared" si="40"/>
        <v/>
      </c>
      <c r="BJ6" s="39" t="str">
        <f t="shared" si="40"/>
        <v/>
      </c>
      <c r="BK6" s="39" t="str">
        <f t="shared" si="40"/>
        <v/>
      </c>
      <c r="BL6" s="39" t="str">
        <f t="shared" si="40"/>
        <v/>
      </c>
      <c r="BM6" s="39" t="str">
        <f t="shared" si="40"/>
        <v/>
      </c>
      <c r="BN6" s="39" t="str">
        <f t="shared" si="40"/>
        <v/>
      </c>
      <c r="BO6" s="39" t="str">
        <f t="shared" si="40"/>
        <v/>
      </c>
      <c r="BP6" s="39" t="str">
        <f t="shared" si="40"/>
        <v/>
      </c>
      <c r="BQ6" s="39" t="str">
        <f t="shared" si="40"/>
        <v/>
      </c>
      <c r="BR6" s="39" t="str">
        <f t="shared" si="40"/>
        <v/>
      </c>
      <c r="BS6" s="39" t="str">
        <f t="shared" si="40"/>
        <v/>
      </c>
      <c r="BT6" s="39" t="str">
        <f t="shared" si="40"/>
        <v/>
      </c>
      <c r="BU6" s="39" t="str">
        <f t="shared" si="40"/>
        <v/>
      </c>
      <c r="BV6" s="39" t="str">
        <f t="shared" si="40"/>
        <v/>
      </c>
      <c r="BW6" s="39" t="str">
        <f t="shared" si="40"/>
        <v/>
      </c>
      <c r="BX6" s="39" t="str">
        <f t="shared" si="40"/>
        <v/>
      </c>
      <c r="BY6" s="39" t="str">
        <f t="shared" si="40"/>
        <v/>
      </c>
      <c r="BZ6" s="39" t="str">
        <f t="shared" si="40"/>
        <v/>
      </c>
      <c r="CA6" s="39" t="str">
        <f t="shared" si="40"/>
        <v/>
      </c>
      <c r="CB6" s="39" t="str">
        <f t="shared" si="40"/>
        <v/>
      </c>
    </row>
    <row r="7" spans="1:81" ht="15.75">
      <c r="C7" s="43" t="s">
        <v>2059</v>
      </c>
      <c r="E7" s="28" t="s">
        <v>2060</v>
      </c>
      <c r="AD7" s="40" t="str">
        <f>AE25</f>
        <v>Basket 1 Average</v>
      </c>
      <c r="AE7" s="39" t="str">
        <f>AE6&amp;AF6&amp;AG6&amp;AH6&amp;AI6&amp;AJ6&amp;AK6&amp;AL6&amp;AM6&amp;AN6&amp;AO6&amp;AP6&amp;AQ6&amp;AR6&amp;AS6&amp;AT6&amp;AU6&amp;AV6&amp;AW6&amp;AX6&amp;AY6&amp;AZ6&amp;BA6&amp;BB6&amp;BC6&amp;BD6&amp;BE6&amp;BF6&amp;BG6&amp;BH6&amp;BI6&amp;BJ6&amp;BK6&amp;BL6&amp;BM6&amp;BN6&amp;BO6&amp;BP6&amp;BQ6&amp;BR6&amp;BS6&amp;BT6&amp;BU6&amp;BV6&amp;BW6&amp;BX6&amp;BY6&amp;BZ6&amp;CA6&amp;CB6</f>
        <v>(TPELMH Index+TPIRON Index+TPMACH Index+TPMART Index+TPMETL Index+TPNCHM Index+TPPREC Index+TPRUBB Index+TPTRAN Index+TPWSAL Index)/</v>
      </c>
    </row>
    <row r="8" spans="1:81">
      <c r="A8" s="41">
        <v>1</v>
      </c>
      <c r="C8" s="45" t="s">
        <v>2032</v>
      </c>
      <c r="D8" s="41">
        <v>1</v>
      </c>
      <c r="E8" s="45" t="s">
        <v>2030</v>
      </c>
    </row>
    <row r="9" spans="1:81">
      <c r="A9" s="41">
        <f>IF(C9&lt;&gt;"",1+A8,"")</f>
        <v>2</v>
      </c>
      <c r="C9" s="45" t="s">
        <v>2042</v>
      </c>
      <c r="D9" s="41">
        <f>IF(E9&lt;&gt;"",1+D8,"")</f>
        <v>2</v>
      </c>
      <c r="E9" s="45" t="s">
        <v>2035</v>
      </c>
      <c r="AD9" s="38" t="s">
        <v>2058</v>
      </c>
      <c r="AE9" s="37">
        <v>1</v>
      </c>
      <c r="AF9" s="37">
        <v>2</v>
      </c>
      <c r="AG9" s="37">
        <v>3</v>
      </c>
      <c r="AH9" s="37">
        <v>4</v>
      </c>
      <c r="AI9" s="37">
        <v>5</v>
      </c>
      <c r="AJ9" s="37">
        <v>6</v>
      </c>
      <c r="AK9" s="37">
        <v>7</v>
      </c>
      <c r="AL9" s="37">
        <v>8</v>
      </c>
      <c r="AM9" s="37">
        <v>9</v>
      </c>
      <c r="AN9" s="37">
        <v>10</v>
      </c>
      <c r="AO9" s="37">
        <v>11</v>
      </c>
      <c r="AP9" s="37">
        <v>12</v>
      </c>
      <c r="AQ9" s="37">
        <v>13</v>
      </c>
      <c r="AR9" s="37">
        <v>14</v>
      </c>
      <c r="AS9" s="37">
        <v>15</v>
      </c>
      <c r="AT9" s="37">
        <v>16</v>
      </c>
      <c r="AU9" s="37">
        <v>17</v>
      </c>
      <c r="AV9" s="37">
        <v>18</v>
      </c>
      <c r="AW9" s="37">
        <v>19</v>
      </c>
      <c r="AX9" s="37">
        <v>20</v>
      </c>
      <c r="AY9" s="37">
        <v>21</v>
      </c>
      <c r="AZ9" s="37">
        <v>22</v>
      </c>
      <c r="BA9" s="37">
        <v>23</v>
      </c>
      <c r="BB9" s="37">
        <v>24</v>
      </c>
      <c r="BC9" s="37">
        <v>25</v>
      </c>
      <c r="BD9" s="37">
        <v>26</v>
      </c>
      <c r="BE9" s="37">
        <v>27</v>
      </c>
      <c r="BF9" s="37">
        <v>28</v>
      </c>
      <c r="BG9" s="37">
        <v>29</v>
      </c>
      <c r="BH9" s="37">
        <v>30</v>
      </c>
      <c r="BI9" s="37">
        <v>31</v>
      </c>
      <c r="BJ9" s="37">
        <v>32</v>
      </c>
      <c r="BK9" s="37">
        <v>33</v>
      </c>
      <c r="BL9" s="37">
        <v>34</v>
      </c>
      <c r="BM9" s="37">
        <v>35</v>
      </c>
      <c r="BN9" s="37">
        <v>36</v>
      </c>
      <c r="BO9" s="37">
        <v>37</v>
      </c>
      <c r="BP9" s="37">
        <v>38</v>
      </c>
      <c r="BQ9" s="37">
        <v>39</v>
      </c>
      <c r="BR9" s="37">
        <v>40</v>
      </c>
      <c r="BS9" s="37">
        <v>41</v>
      </c>
      <c r="BT9" s="37">
        <v>42</v>
      </c>
      <c r="BU9" s="37">
        <v>43</v>
      </c>
      <c r="BV9" s="37">
        <v>44</v>
      </c>
      <c r="BW9" s="37">
        <v>45</v>
      </c>
      <c r="BX9" s="37">
        <v>46</v>
      </c>
      <c r="BY9" s="37">
        <v>47</v>
      </c>
      <c r="BZ9" s="37">
        <v>48</v>
      </c>
      <c r="CA9" s="37">
        <v>49</v>
      </c>
      <c r="CB9" s="37">
        <v>50</v>
      </c>
    </row>
    <row r="10" spans="1:81">
      <c r="A10" s="41">
        <f>IF(C10&lt;&gt;"",1+A9,"")</f>
        <v>3</v>
      </c>
      <c r="C10" s="45" t="s">
        <v>2034</v>
      </c>
      <c r="D10" s="41">
        <f t="shared" ref="D10:D58" si="41">IF(E10&lt;&gt;"",1+D9,"")</f>
        <v>3</v>
      </c>
      <c r="E10" s="45" t="s">
        <v>2044</v>
      </c>
      <c r="AD10" s="40" t="s">
        <v>2052</v>
      </c>
      <c r="AE10" s="39" t="str">
        <f>IFERROR(INDEX($E:$E,MATCH(AE9,$D:$D,0)),"")</f>
        <v>TPCOMM Index</v>
      </c>
      <c r="AF10" s="39" t="str">
        <f t="shared" ref="AF10:CB10" si="42">IFERROR(INDEX($E:$E,MATCH(AF9,$D:$D,0)),"")</f>
        <v>TPCONT Index</v>
      </c>
      <c r="AG10" s="39" t="str">
        <f t="shared" si="42"/>
        <v>TPELEC Index</v>
      </c>
      <c r="AH10" s="39" t="str">
        <f t="shared" si="42"/>
        <v>TPFOOD Index</v>
      </c>
      <c r="AI10" s="39" t="str">
        <f t="shared" si="42"/>
        <v>TPLAND Index</v>
      </c>
      <c r="AJ10" s="39" t="str">
        <f t="shared" si="42"/>
        <v>TPPAPR Index</v>
      </c>
      <c r="AK10" s="39" t="str">
        <f t="shared" si="42"/>
        <v>TPPHRM Index</v>
      </c>
      <c r="AL10" s="39" t="str">
        <f t="shared" si="42"/>
        <v>TPREAL Index</v>
      </c>
      <c r="AM10" s="39" t="str">
        <f t="shared" si="42"/>
        <v>TPRETL Index</v>
      </c>
      <c r="AN10" s="39" t="str">
        <f t="shared" si="42"/>
        <v>TPSERV Index</v>
      </c>
      <c r="AO10" s="39" t="str">
        <f t="shared" si="42"/>
        <v/>
      </c>
      <c r="AP10" s="39" t="str">
        <f t="shared" si="42"/>
        <v/>
      </c>
      <c r="AQ10" s="39" t="str">
        <f t="shared" si="42"/>
        <v/>
      </c>
      <c r="AR10" s="39" t="str">
        <f t="shared" si="42"/>
        <v/>
      </c>
      <c r="AS10" s="39" t="str">
        <f t="shared" si="42"/>
        <v/>
      </c>
      <c r="AT10" s="39" t="str">
        <f t="shared" si="42"/>
        <v/>
      </c>
      <c r="AU10" s="39" t="str">
        <f t="shared" si="42"/>
        <v/>
      </c>
      <c r="AV10" s="39" t="str">
        <f t="shared" si="42"/>
        <v/>
      </c>
      <c r="AW10" s="39" t="str">
        <f t="shared" si="42"/>
        <v/>
      </c>
      <c r="AX10" s="39" t="str">
        <f t="shared" si="42"/>
        <v/>
      </c>
      <c r="AY10" s="39" t="str">
        <f t="shared" si="42"/>
        <v/>
      </c>
      <c r="AZ10" s="39" t="str">
        <f t="shared" si="42"/>
        <v/>
      </c>
      <c r="BA10" s="39" t="str">
        <f t="shared" si="42"/>
        <v/>
      </c>
      <c r="BB10" s="39" t="str">
        <f t="shared" si="42"/>
        <v/>
      </c>
      <c r="BC10" s="39" t="str">
        <f t="shared" si="42"/>
        <v/>
      </c>
      <c r="BD10" s="39" t="str">
        <f t="shared" si="42"/>
        <v/>
      </c>
      <c r="BE10" s="39" t="str">
        <f t="shared" si="42"/>
        <v/>
      </c>
      <c r="BF10" s="39" t="str">
        <f t="shared" si="42"/>
        <v/>
      </c>
      <c r="BG10" s="39" t="str">
        <f t="shared" si="42"/>
        <v/>
      </c>
      <c r="BH10" s="39" t="str">
        <f t="shared" si="42"/>
        <v/>
      </c>
      <c r="BI10" s="39" t="str">
        <f t="shared" si="42"/>
        <v/>
      </c>
      <c r="BJ10" s="39" t="str">
        <f t="shared" si="42"/>
        <v/>
      </c>
      <c r="BK10" s="39" t="str">
        <f t="shared" si="42"/>
        <v/>
      </c>
      <c r="BL10" s="39" t="str">
        <f t="shared" si="42"/>
        <v/>
      </c>
      <c r="BM10" s="39" t="str">
        <f t="shared" si="42"/>
        <v/>
      </c>
      <c r="BN10" s="39" t="str">
        <f t="shared" si="42"/>
        <v/>
      </c>
      <c r="BO10" s="39" t="str">
        <f t="shared" si="42"/>
        <v/>
      </c>
      <c r="BP10" s="39" t="str">
        <f t="shared" si="42"/>
        <v/>
      </c>
      <c r="BQ10" s="39" t="str">
        <f t="shared" si="42"/>
        <v/>
      </c>
      <c r="BR10" s="39" t="str">
        <f t="shared" si="42"/>
        <v/>
      </c>
      <c r="BS10" s="39" t="str">
        <f t="shared" si="42"/>
        <v/>
      </c>
      <c r="BT10" s="39" t="str">
        <f t="shared" si="42"/>
        <v/>
      </c>
      <c r="BU10" s="39" t="str">
        <f t="shared" si="42"/>
        <v/>
      </c>
      <c r="BV10" s="39" t="str">
        <f t="shared" si="42"/>
        <v/>
      </c>
      <c r="BW10" s="39" t="str">
        <f t="shared" si="42"/>
        <v/>
      </c>
      <c r="BX10" s="39" t="str">
        <f t="shared" si="42"/>
        <v/>
      </c>
      <c r="BY10" s="39" t="str">
        <f t="shared" si="42"/>
        <v/>
      </c>
      <c r="BZ10" s="39" t="str">
        <f t="shared" si="42"/>
        <v/>
      </c>
      <c r="CA10" s="39" t="str">
        <f t="shared" si="42"/>
        <v/>
      </c>
      <c r="CB10" s="39" t="str">
        <f t="shared" si="42"/>
        <v/>
      </c>
    </row>
    <row r="11" spans="1:81">
      <c r="A11" s="41">
        <f t="shared" ref="A11:A58" si="43">IF(C11&lt;&gt;"",1+A10,"")</f>
        <v>4</v>
      </c>
      <c r="C11" s="45" t="s">
        <v>2047</v>
      </c>
      <c r="D11" s="41">
        <f t="shared" si="41"/>
        <v>4</v>
      </c>
      <c r="E11" s="45" t="s">
        <v>2036</v>
      </c>
      <c r="AD11" s="40" t="s">
        <v>2053</v>
      </c>
      <c r="AE11" s="39">
        <f>IF(AE10&lt;&gt;"",AE9,0)</f>
        <v>1</v>
      </c>
      <c r="AF11" s="39">
        <f t="shared" ref="AF11" si="44">IF(AF10&lt;&gt;"",AF9,0)</f>
        <v>2</v>
      </c>
      <c r="AG11" s="39">
        <f t="shared" ref="AG11" si="45">IF(AG10&lt;&gt;"",AG9,0)</f>
        <v>3</v>
      </c>
      <c r="AH11" s="39">
        <f t="shared" ref="AH11" si="46">IF(AH10&lt;&gt;"",AH9,0)</f>
        <v>4</v>
      </c>
      <c r="AI11" s="39">
        <f t="shared" ref="AI11" si="47">IF(AI10&lt;&gt;"",AI9,0)</f>
        <v>5</v>
      </c>
      <c r="AJ11" s="39">
        <f t="shared" ref="AJ11" si="48">IF(AJ10&lt;&gt;"",AJ9,0)</f>
        <v>6</v>
      </c>
      <c r="AK11" s="39">
        <f t="shared" ref="AK11" si="49">IF(AK10&lt;&gt;"",AK9,0)</f>
        <v>7</v>
      </c>
      <c r="AL11" s="39">
        <f t="shared" ref="AL11" si="50">IF(AL10&lt;&gt;"",AL9,0)</f>
        <v>8</v>
      </c>
      <c r="AM11" s="39">
        <f t="shared" ref="AM11" si="51">IF(AM10&lt;&gt;"",AM9,0)</f>
        <v>9</v>
      </c>
      <c r="AN11" s="39">
        <f t="shared" ref="AN11" si="52">IF(AN10&lt;&gt;"",AN9,0)</f>
        <v>10</v>
      </c>
      <c r="AO11" s="39">
        <f t="shared" ref="AO11" si="53">IF(AO10&lt;&gt;"",AO9,0)</f>
        <v>0</v>
      </c>
      <c r="AP11" s="39">
        <f t="shared" ref="AP11" si="54">IF(AP10&lt;&gt;"",AP9,0)</f>
        <v>0</v>
      </c>
      <c r="AQ11" s="39">
        <f t="shared" ref="AQ11" si="55">IF(AQ10&lt;&gt;"",AQ9,0)</f>
        <v>0</v>
      </c>
      <c r="AR11" s="39">
        <f t="shared" ref="AR11" si="56">IF(AR10&lt;&gt;"",AR9,0)</f>
        <v>0</v>
      </c>
      <c r="AS11" s="39">
        <f t="shared" ref="AS11" si="57">IF(AS10&lt;&gt;"",AS9,0)</f>
        <v>0</v>
      </c>
      <c r="AT11" s="39">
        <f t="shared" ref="AT11" si="58">IF(AT10&lt;&gt;"",AT9,0)</f>
        <v>0</v>
      </c>
      <c r="AU11" s="39">
        <f t="shared" ref="AU11" si="59">IF(AU10&lt;&gt;"",AU9,0)</f>
        <v>0</v>
      </c>
      <c r="AV11" s="39">
        <f t="shared" ref="AV11" si="60">IF(AV10&lt;&gt;"",AV9,0)</f>
        <v>0</v>
      </c>
      <c r="AW11" s="39">
        <f t="shared" ref="AW11" si="61">IF(AW10&lt;&gt;"",AW9,0)</f>
        <v>0</v>
      </c>
      <c r="AX11" s="39">
        <f t="shared" ref="AX11" si="62">IF(AX10&lt;&gt;"",AX9,0)</f>
        <v>0</v>
      </c>
      <c r="AY11" s="39">
        <f t="shared" ref="AY11" si="63">IF(AY10&lt;&gt;"",AY9,0)</f>
        <v>0</v>
      </c>
      <c r="AZ11" s="39">
        <f t="shared" ref="AZ11" si="64">IF(AZ10&lt;&gt;"",AZ9,0)</f>
        <v>0</v>
      </c>
      <c r="BA11" s="39">
        <f t="shared" ref="BA11" si="65">IF(BA10&lt;&gt;"",BA9,0)</f>
        <v>0</v>
      </c>
      <c r="BB11" s="39">
        <f t="shared" ref="BB11" si="66">IF(BB10&lt;&gt;"",BB9,0)</f>
        <v>0</v>
      </c>
      <c r="BC11" s="39">
        <f t="shared" ref="BC11" si="67">IF(BC10&lt;&gt;"",BC9,0)</f>
        <v>0</v>
      </c>
      <c r="BD11" s="39">
        <f t="shared" ref="BD11" si="68">IF(BD10&lt;&gt;"",BD9,0)</f>
        <v>0</v>
      </c>
      <c r="BE11" s="39">
        <f t="shared" ref="BE11" si="69">IF(BE10&lt;&gt;"",BE9,0)</f>
        <v>0</v>
      </c>
      <c r="BF11" s="39">
        <f t="shared" ref="BF11" si="70">IF(BF10&lt;&gt;"",BF9,0)</f>
        <v>0</v>
      </c>
      <c r="BG11" s="39">
        <f t="shared" ref="BG11" si="71">IF(BG10&lt;&gt;"",BG9,0)</f>
        <v>0</v>
      </c>
      <c r="BH11" s="39">
        <f t="shared" ref="BH11" si="72">IF(BH10&lt;&gt;"",BH9,0)</f>
        <v>0</v>
      </c>
      <c r="BI11" s="39">
        <f t="shared" ref="BI11" si="73">IF(BI10&lt;&gt;"",BI9,0)</f>
        <v>0</v>
      </c>
      <c r="BJ11" s="39">
        <f t="shared" ref="BJ11" si="74">IF(BJ10&lt;&gt;"",BJ9,0)</f>
        <v>0</v>
      </c>
      <c r="BK11" s="39">
        <f t="shared" ref="BK11" si="75">IF(BK10&lt;&gt;"",BK9,0)</f>
        <v>0</v>
      </c>
      <c r="BL11" s="39">
        <f t="shared" ref="BL11" si="76">IF(BL10&lt;&gt;"",BL9,0)</f>
        <v>0</v>
      </c>
      <c r="BM11" s="39">
        <f t="shared" ref="BM11" si="77">IF(BM10&lt;&gt;"",BM9,0)</f>
        <v>0</v>
      </c>
      <c r="BN11" s="39">
        <f t="shared" ref="BN11" si="78">IF(BN10&lt;&gt;"",BN9,0)</f>
        <v>0</v>
      </c>
      <c r="BO11" s="39">
        <f t="shared" ref="BO11" si="79">IF(BO10&lt;&gt;"",BO9,0)</f>
        <v>0</v>
      </c>
      <c r="BP11" s="39">
        <f t="shared" ref="BP11" si="80">IF(BP10&lt;&gt;"",BP9,0)</f>
        <v>0</v>
      </c>
      <c r="BQ11" s="39">
        <f t="shared" ref="BQ11" si="81">IF(BQ10&lt;&gt;"",BQ9,0)</f>
        <v>0</v>
      </c>
      <c r="BR11" s="39">
        <f t="shared" ref="BR11" si="82">IF(BR10&lt;&gt;"",BR9,0)</f>
        <v>0</v>
      </c>
      <c r="BS11" s="39">
        <f t="shared" ref="BS11" si="83">IF(BS10&lt;&gt;"",BS9,0)</f>
        <v>0</v>
      </c>
      <c r="BT11" s="39">
        <f t="shared" ref="BT11" si="84">IF(BT10&lt;&gt;"",BT9,0)</f>
        <v>0</v>
      </c>
      <c r="BU11" s="39">
        <f t="shared" ref="BU11" si="85">IF(BU10&lt;&gt;"",BU9,0)</f>
        <v>0</v>
      </c>
      <c r="BV11" s="39">
        <f t="shared" ref="BV11" si="86">IF(BV10&lt;&gt;"",BV9,0)</f>
        <v>0</v>
      </c>
      <c r="BW11" s="39">
        <f t="shared" ref="BW11" si="87">IF(BW10&lt;&gt;"",BW9,0)</f>
        <v>0</v>
      </c>
      <c r="BX11" s="39">
        <f t="shared" ref="BX11" si="88">IF(BX10&lt;&gt;"",BX9,0)</f>
        <v>0</v>
      </c>
      <c r="BY11" s="39">
        <f t="shared" ref="BY11" si="89">IF(BY10&lt;&gt;"",BY9,0)</f>
        <v>0</v>
      </c>
      <c r="BZ11" s="39">
        <f t="shared" ref="BZ11" si="90">IF(BZ10&lt;&gt;"",BZ9,0)</f>
        <v>0</v>
      </c>
      <c r="CA11" s="39">
        <f t="shared" ref="CA11" si="91">IF(CA10&lt;&gt;"",CA9,0)</f>
        <v>0</v>
      </c>
      <c r="CB11" s="39">
        <f t="shared" ref="CB11" si="92">IF(CB10&lt;&gt;"",CB9,0)</f>
        <v>0</v>
      </c>
    </row>
    <row r="12" spans="1:81">
      <c r="A12" s="41">
        <f t="shared" si="43"/>
        <v>5</v>
      </c>
      <c r="C12" s="45" t="s">
        <v>2040</v>
      </c>
      <c r="D12" s="41">
        <f t="shared" si="41"/>
        <v>5</v>
      </c>
      <c r="E12" s="45" t="s">
        <v>2039</v>
      </c>
      <c r="AD12" s="40" t="s">
        <v>2056</v>
      </c>
      <c r="AE12" s="39" t="str">
        <f>"("&amp;AE10&amp;"+"</f>
        <v>(TPCOMM Index+</v>
      </c>
      <c r="AF12" s="39" t="str">
        <f t="shared" ref="AF12" si="93">IF(AND(AF11&gt;0,AG11&gt;0),AF10&amp;"+",IF(AND(AF11&gt;0,AG11=0),AF10&amp;")"&amp;"/"&amp;AF11,""))</f>
        <v>TPCONT Index+</v>
      </c>
      <c r="AG12" s="39" t="str">
        <f t="shared" ref="AG12" si="94">IF(AND(AG11&gt;0,AH11&gt;0),AG10&amp;"+",IF(AND(AG11&gt;0,AH11=0),AG10&amp;")"&amp;"/"&amp;AG11,""))</f>
        <v>TPELEC Index+</v>
      </c>
      <c r="AH12" s="39" t="str">
        <f t="shared" ref="AH12" si="95">IF(AND(AH11&gt;0,AI11&gt;0),AH10&amp;"+",IF(AND(AH11&gt;0,AI11=0),AH10&amp;")"&amp;"/"&amp;AH11,""))</f>
        <v>TPFOOD Index+</v>
      </c>
      <c r="AI12" s="39" t="str">
        <f t="shared" ref="AI12" si="96">IF(AND(AI11&gt;0,AJ11&gt;0),AI10&amp;"+",IF(AND(AI11&gt;0,AJ11=0),AI10&amp;")"&amp;"/"&amp;AI11,""))</f>
        <v>TPLAND Index+</v>
      </c>
      <c r="AJ12" s="39" t="str">
        <f t="shared" ref="AJ12" si="97">IF(AND(AJ11&gt;0,AK11&gt;0),AJ10&amp;"+",IF(AND(AJ11&gt;0,AK11=0),AJ10&amp;")"&amp;"/"&amp;AJ11,""))</f>
        <v>TPPAPR Index+</v>
      </c>
      <c r="AK12" s="39" t="str">
        <f t="shared" ref="AK12" si="98">IF(AND(AK11&gt;0,AL11&gt;0),AK10&amp;"+",IF(AND(AK11&gt;0,AL11=0),AK10&amp;")"&amp;"/"&amp;AK11,""))</f>
        <v>TPPHRM Index+</v>
      </c>
      <c r="AL12" s="39" t="str">
        <f t="shared" ref="AL12" si="99">IF(AND(AL11&gt;0,AM11&gt;0),AL10&amp;"+",IF(AND(AL11&gt;0,AM11=0),AL10&amp;")"&amp;"/"&amp;AL11,""))</f>
        <v>TPREAL Index+</v>
      </c>
      <c r="AM12" s="39" t="str">
        <f t="shared" ref="AM12" si="100">IF(AND(AM11&gt;0,AN11&gt;0),AM10&amp;"+",IF(AND(AM11&gt;0,AN11=0),AM10&amp;")"&amp;"/"&amp;AM11,""))</f>
        <v>TPRETL Index+</v>
      </c>
      <c r="AN12" s="39" t="str">
        <f t="shared" ref="AN12" si="101">IF(AND(AN11&gt;0,AO11&gt;0),AN10&amp;"+",IF(AND(AN11&gt;0,AO11=0),AN10&amp;")"&amp;"/"&amp;AN11,""))</f>
        <v>TPSERV Index)/10</v>
      </c>
      <c r="AO12" s="39" t="str">
        <f t="shared" ref="AO12" si="102">IF(AND(AO11&gt;0,AP11&gt;0),AO10&amp;"+",IF(AND(AO11&gt;0,AP11=0),AO10&amp;")"&amp;"/"&amp;AO11,""))</f>
        <v/>
      </c>
      <c r="AP12" s="39" t="str">
        <f t="shared" ref="AP12" si="103">IF(AND(AP11&gt;0,AQ11&gt;0),AP10&amp;"+",IF(AND(AP11&gt;0,AQ11=0),AP10&amp;")"&amp;"/"&amp;AP11,""))</f>
        <v/>
      </c>
      <c r="AQ12" s="39" t="str">
        <f t="shared" ref="AQ12" si="104">IF(AND(AQ11&gt;0,AR11&gt;0),AQ10&amp;"+",IF(AND(AQ11&gt;0,AR11=0),AQ10&amp;")"&amp;"/"&amp;AQ11,""))</f>
        <v/>
      </c>
      <c r="AR12" s="39" t="str">
        <f t="shared" ref="AR12" si="105">IF(AND(AR11&gt;0,AS11&gt;0),AR10&amp;"+",IF(AND(AR11&gt;0,AS11=0),AR10&amp;")"&amp;"/"&amp;AR11,""))</f>
        <v/>
      </c>
      <c r="AS12" s="39" t="str">
        <f t="shared" ref="AS12" si="106">IF(AND(AS11&gt;0,AT11&gt;0),AS10&amp;"+",IF(AND(AS11&gt;0,AT11=0),AS10&amp;")"&amp;"/"&amp;AS11,""))</f>
        <v/>
      </c>
      <c r="AT12" s="39" t="str">
        <f t="shared" ref="AT12" si="107">IF(AND(AT11&gt;0,AU11&gt;0),AT10&amp;"+",IF(AND(AT11&gt;0,AU11=0),AT10&amp;")"&amp;"/"&amp;AT11,""))</f>
        <v/>
      </c>
      <c r="AU12" s="39" t="str">
        <f t="shared" ref="AU12" si="108">IF(AND(AU11&gt;0,AV11&gt;0),AU10&amp;"+",IF(AND(AU11&gt;0,AV11=0),AU10&amp;")"&amp;"/"&amp;AU11,""))</f>
        <v/>
      </c>
      <c r="AV12" s="39" t="str">
        <f t="shared" ref="AV12" si="109">IF(AND(AV11&gt;0,AW11&gt;0),AV10&amp;"+",IF(AND(AV11&gt;0,AW11=0),AV10&amp;")"&amp;"/"&amp;AV11,""))</f>
        <v/>
      </c>
      <c r="AW12" s="39" t="str">
        <f t="shared" ref="AW12" si="110">IF(AND(AW11&gt;0,AX11&gt;0),AW10&amp;"+",IF(AND(AW11&gt;0,AX11=0),AW10&amp;")"&amp;"/"&amp;AW11,""))</f>
        <v/>
      </c>
      <c r="AX12" s="39" t="str">
        <f t="shared" ref="AX12" si="111">IF(AND(AX11&gt;0,AY11&gt;0),AX10&amp;"+",IF(AND(AX11&gt;0,AY11=0),AX10&amp;")"&amp;"/"&amp;AX11,""))</f>
        <v/>
      </c>
      <c r="AY12" s="39" t="str">
        <f t="shared" ref="AY12" si="112">IF(AND(AY11&gt;0,AZ11&gt;0),AY10&amp;"+",IF(AND(AY11&gt;0,AZ11=0),AY10&amp;")"&amp;"/"&amp;AY11,""))</f>
        <v/>
      </c>
      <c r="AZ12" s="39" t="str">
        <f t="shared" ref="AZ12" si="113">IF(AND(AZ11&gt;0,BA11&gt;0),AZ10&amp;"+",IF(AND(AZ11&gt;0,BA11=0),AZ10&amp;")"&amp;"/"&amp;AZ11,""))</f>
        <v/>
      </c>
      <c r="BA12" s="39" t="str">
        <f t="shared" ref="BA12" si="114">IF(AND(BA11&gt;0,BB11&gt;0),BA10&amp;"+",IF(AND(BA11&gt;0,BB11=0),BA10&amp;")"&amp;"/"&amp;BA11,""))</f>
        <v/>
      </c>
      <c r="BB12" s="39" t="str">
        <f t="shared" ref="BB12" si="115">IF(AND(BB11&gt;0,BC11&gt;0),BB10&amp;"+",IF(AND(BB11&gt;0,BC11=0),BB10&amp;")"&amp;"/"&amp;BB11,""))</f>
        <v/>
      </c>
      <c r="BC12" s="39" t="str">
        <f t="shared" ref="BC12" si="116">IF(AND(BC11&gt;0,BD11&gt;0),BC10&amp;"+",IF(AND(BC11&gt;0,BD11=0),BC10&amp;")"&amp;"/"&amp;BC11,""))</f>
        <v/>
      </c>
      <c r="BD12" s="39" t="str">
        <f t="shared" ref="BD12" si="117">IF(AND(BD11&gt;0,BE11&gt;0),BD10&amp;"+",IF(AND(BD11&gt;0,BE11=0),BD10&amp;")"&amp;"/"&amp;BD11,""))</f>
        <v/>
      </c>
      <c r="BE12" s="39" t="str">
        <f t="shared" ref="BE12" si="118">IF(AND(BE11&gt;0,BF11&gt;0),BE10&amp;"+",IF(AND(BE11&gt;0,BF11=0),BE10&amp;")"&amp;"/"&amp;BE11,""))</f>
        <v/>
      </c>
      <c r="BF12" s="39" t="str">
        <f t="shared" ref="BF12" si="119">IF(AND(BF11&gt;0,BG11&gt;0),BF10&amp;"+",IF(AND(BF11&gt;0,BG11=0),BF10&amp;")"&amp;"/"&amp;BF11,""))</f>
        <v/>
      </c>
      <c r="BG12" s="39" t="str">
        <f t="shared" ref="BG12" si="120">IF(AND(BG11&gt;0,BH11&gt;0),BG10&amp;"+",IF(AND(BG11&gt;0,BH11=0),BG10&amp;")"&amp;"/"&amp;BG11,""))</f>
        <v/>
      </c>
      <c r="BH12" s="39" t="str">
        <f t="shared" ref="BH12" si="121">IF(AND(BH11&gt;0,BI11&gt;0),BH10&amp;"+",IF(AND(BH11&gt;0,BI11=0),BH10&amp;")"&amp;"/"&amp;BH11,""))</f>
        <v/>
      </c>
      <c r="BI12" s="39" t="str">
        <f t="shared" ref="BI12" si="122">IF(AND(BI11&gt;0,BJ11&gt;0),BI10&amp;"+",IF(AND(BI11&gt;0,BJ11=0),BI10&amp;")"&amp;"/"&amp;BI11,""))</f>
        <v/>
      </c>
      <c r="BJ12" s="39" t="str">
        <f t="shared" ref="BJ12" si="123">IF(AND(BJ11&gt;0,BK11&gt;0),BJ10&amp;"+",IF(AND(BJ11&gt;0,BK11=0),BJ10&amp;")"&amp;"/"&amp;BJ11,""))</f>
        <v/>
      </c>
      <c r="BK12" s="39" t="str">
        <f t="shared" ref="BK12" si="124">IF(AND(BK11&gt;0,BL11&gt;0),BK10&amp;"+",IF(AND(BK11&gt;0,BL11=0),BK10&amp;")"&amp;"/"&amp;BK11,""))</f>
        <v/>
      </c>
      <c r="BL12" s="39" t="str">
        <f t="shared" ref="BL12" si="125">IF(AND(BL11&gt;0,BM11&gt;0),BL10&amp;"+",IF(AND(BL11&gt;0,BM11=0),BL10&amp;")"&amp;"/"&amp;BL11,""))</f>
        <v/>
      </c>
      <c r="BM12" s="39" t="str">
        <f t="shared" ref="BM12" si="126">IF(AND(BM11&gt;0,BN11&gt;0),BM10&amp;"+",IF(AND(BM11&gt;0,BN11=0),BM10&amp;")"&amp;"/"&amp;BM11,""))</f>
        <v/>
      </c>
      <c r="BN12" s="39" t="str">
        <f t="shared" ref="BN12" si="127">IF(AND(BN11&gt;0,BO11&gt;0),BN10&amp;"+",IF(AND(BN11&gt;0,BO11=0),BN10&amp;")"&amp;"/"&amp;BN11,""))</f>
        <v/>
      </c>
      <c r="BO12" s="39" t="str">
        <f t="shared" ref="BO12" si="128">IF(AND(BO11&gt;0,BP11&gt;0),BO10&amp;"+",IF(AND(BO11&gt;0,BP11=0),BO10&amp;")"&amp;"/"&amp;BO11,""))</f>
        <v/>
      </c>
      <c r="BP12" s="39" t="str">
        <f t="shared" ref="BP12" si="129">IF(AND(BP11&gt;0,BQ11&gt;0),BP10&amp;"+",IF(AND(BP11&gt;0,BQ11=0),BP10&amp;")"&amp;"/"&amp;BP11,""))</f>
        <v/>
      </c>
      <c r="BQ12" s="39" t="str">
        <f t="shared" ref="BQ12" si="130">IF(AND(BQ11&gt;0,BR11&gt;0),BQ10&amp;"+",IF(AND(BQ11&gt;0,BR11=0),BQ10&amp;")"&amp;"/"&amp;BQ11,""))</f>
        <v/>
      </c>
      <c r="BR12" s="39" t="str">
        <f t="shared" ref="BR12" si="131">IF(AND(BR11&gt;0,BS11&gt;0),BR10&amp;"+",IF(AND(BR11&gt;0,BS11=0),BR10&amp;")"&amp;"/"&amp;BR11,""))</f>
        <v/>
      </c>
      <c r="BS12" s="39" t="str">
        <f t="shared" ref="BS12" si="132">IF(AND(BS11&gt;0,BT11&gt;0),BS10&amp;"+",IF(AND(BS11&gt;0,BT11=0),BS10&amp;")"&amp;"/"&amp;BS11,""))</f>
        <v/>
      </c>
      <c r="BT12" s="39" t="str">
        <f t="shared" ref="BT12" si="133">IF(AND(BT11&gt;0,BU11&gt;0),BT10&amp;"+",IF(AND(BT11&gt;0,BU11=0),BT10&amp;")"&amp;"/"&amp;BT11,""))</f>
        <v/>
      </c>
      <c r="BU12" s="39" t="str">
        <f t="shared" ref="BU12" si="134">IF(AND(BU11&gt;0,BV11&gt;0),BU10&amp;"+",IF(AND(BU11&gt;0,BV11=0),BU10&amp;")"&amp;"/"&amp;BU11,""))</f>
        <v/>
      </c>
      <c r="BV12" s="39" t="str">
        <f t="shared" ref="BV12" si="135">IF(AND(BV11&gt;0,BW11&gt;0),BV10&amp;"+",IF(AND(BV11&gt;0,BW11=0),BV10&amp;")"&amp;"/"&amp;BV11,""))</f>
        <v/>
      </c>
      <c r="BW12" s="39" t="str">
        <f t="shared" ref="BW12" si="136">IF(AND(BW11&gt;0,BX11&gt;0),BW10&amp;"+",IF(AND(BW11&gt;0,BX11=0),BW10&amp;")"&amp;"/"&amp;BW11,""))</f>
        <v/>
      </c>
      <c r="BX12" s="39" t="str">
        <f t="shared" ref="BX12" si="137">IF(AND(BX11&gt;0,BY11&gt;0),BX10&amp;"+",IF(AND(BX11&gt;0,BY11=0),BX10&amp;")"&amp;"/"&amp;BX11,""))</f>
        <v/>
      </c>
      <c r="BY12" s="39" t="str">
        <f t="shared" ref="BY12" si="138">IF(AND(BY11&gt;0,BZ11&gt;0),BY10&amp;"+",IF(AND(BY11&gt;0,BZ11=0),BY10&amp;")"&amp;"/"&amp;BY11,""))</f>
        <v/>
      </c>
      <c r="BZ12" s="39" t="str">
        <f t="shared" ref="BZ12" si="139">IF(AND(BZ11&gt;0,CA11&gt;0),BZ10&amp;"+",IF(AND(BZ11&gt;0,CA11=0),BZ10&amp;")"&amp;"/"&amp;BZ11,""))</f>
        <v/>
      </c>
      <c r="CA12" s="39" t="str">
        <f t="shared" ref="CA12" si="140">IF(AND(CA11&gt;0,CB11&gt;0),CA10&amp;"+",IF(AND(CA11&gt;0,CB11=0),CA10&amp;")"&amp;"/"&amp;CA11,""))</f>
        <v/>
      </c>
      <c r="CB12" s="39" t="str">
        <f>IF(AND(CB11&gt;0,CC9&gt;0),CB10&amp;"+",IF(AND(CB11&gt;0,CC9=0),CB10&amp;")"&amp;"/"&amp;CB11,""))</f>
        <v/>
      </c>
    </row>
    <row r="13" spans="1:81">
      <c r="A13" s="41">
        <f t="shared" si="43"/>
        <v>6</v>
      </c>
      <c r="C13" s="45" t="s">
        <v>2033</v>
      </c>
      <c r="D13" s="41">
        <f t="shared" si="41"/>
        <v>6</v>
      </c>
      <c r="E13" s="45" t="s">
        <v>2045</v>
      </c>
      <c r="AD13" s="40" t="s">
        <v>2055</v>
      </c>
      <c r="AE13" s="39" t="str">
        <f>AE12&amp;AF12&amp;AG12&amp;AH12&amp;AI12&amp;AJ12&amp;AK12&amp;AL12&amp;AM12&amp;AN12&amp;AO12&amp;AP12&amp;AQ12&amp;AR12&amp;AS12&amp;AT12&amp;AU12&amp;AV12&amp;AW12&amp;AX12&amp;AY12&amp;AZ12&amp;BA12&amp;BB12&amp;BC12&amp;BD12&amp;BE12&amp;BF12&amp;BG12&amp;BH12&amp;BI12&amp;BJ12&amp;BK12&amp;BL12&amp;BM12&amp;BN12&amp;BO12&amp;BP12&amp;BQ12&amp;BR12&amp;BS12&amp;BT12&amp;BU12&amp;BV12&amp;BW12&amp;BX12&amp;BY12&amp;BZ12&amp;CA12&amp;CB12</f>
        <v>(TPCOMM Index+TPCONT Index+TPELEC Index+TPFOOD Index+TPLAND Index+TPPAPR Index+TPPHRM Index+TPREAL Index+TPRETL Index+TPSERV Index)/10</v>
      </c>
    </row>
    <row r="14" spans="1:81">
      <c r="A14" s="41">
        <f t="shared" si="43"/>
        <v>7</v>
      </c>
      <c r="C14" s="45" t="s">
        <v>2043</v>
      </c>
      <c r="D14" s="41">
        <f t="shared" si="41"/>
        <v>7</v>
      </c>
      <c r="E14" s="45" t="s">
        <v>2041</v>
      </c>
      <c r="AD14" s="40" t="s">
        <v>2057</v>
      </c>
      <c r="AE14" s="39" t="str">
        <f>"("&amp;AE$10&amp;"+"</f>
        <v>(TPCOMM Index+</v>
      </c>
      <c r="AF14" s="39" t="str">
        <f>IF(AND(AF$11&gt;0,AG$11&gt;0),AF$10&amp;"+",IF(AND(AF$11&gt;0,AG$11=0),AF$10&amp;")",""))</f>
        <v>TPCONT Index+</v>
      </c>
      <c r="AG14" s="39" t="str">
        <f t="shared" ref="AG14:CB14" si="141">IF(AND(AG$11&gt;0,AH$11&gt;0),AG$10&amp;"+",IF(AND(AG$11&gt;0,AH$11=0),AG$10&amp;")",""))</f>
        <v>TPELEC Index+</v>
      </c>
      <c r="AH14" s="39" t="str">
        <f t="shared" si="141"/>
        <v>TPFOOD Index+</v>
      </c>
      <c r="AI14" s="39" t="str">
        <f t="shared" si="141"/>
        <v>TPLAND Index+</v>
      </c>
      <c r="AJ14" s="39" t="str">
        <f t="shared" si="141"/>
        <v>TPPAPR Index+</v>
      </c>
      <c r="AK14" s="39" t="str">
        <f t="shared" si="141"/>
        <v>TPPHRM Index+</v>
      </c>
      <c r="AL14" s="39" t="str">
        <f t="shared" si="141"/>
        <v>TPREAL Index+</v>
      </c>
      <c r="AM14" s="39" t="str">
        <f t="shared" si="141"/>
        <v>TPRETL Index+</v>
      </c>
      <c r="AN14" s="39" t="str">
        <f t="shared" si="141"/>
        <v>TPSERV Index)</v>
      </c>
      <c r="AO14" s="39" t="str">
        <f t="shared" si="141"/>
        <v/>
      </c>
      <c r="AP14" s="39" t="str">
        <f t="shared" si="141"/>
        <v/>
      </c>
      <c r="AQ14" s="39" t="str">
        <f t="shared" si="141"/>
        <v/>
      </c>
      <c r="AR14" s="39" t="str">
        <f t="shared" si="141"/>
        <v/>
      </c>
      <c r="AS14" s="39" t="str">
        <f t="shared" si="141"/>
        <v/>
      </c>
      <c r="AT14" s="39" t="str">
        <f t="shared" si="141"/>
        <v/>
      </c>
      <c r="AU14" s="39" t="str">
        <f t="shared" si="141"/>
        <v/>
      </c>
      <c r="AV14" s="39" t="str">
        <f t="shared" si="141"/>
        <v/>
      </c>
      <c r="AW14" s="39" t="str">
        <f t="shared" si="141"/>
        <v/>
      </c>
      <c r="AX14" s="39" t="str">
        <f t="shared" si="141"/>
        <v/>
      </c>
      <c r="AY14" s="39" t="str">
        <f t="shared" si="141"/>
        <v/>
      </c>
      <c r="AZ14" s="39" t="str">
        <f t="shared" si="141"/>
        <v/>
      </c>
      <c r="BA14" s="39" t="str">
        <f t="shared" si="141"/>
        <v/>
      </c>
      <c r="BB14" s="39" t="str">
        <f t="shared" si="141"/>
        <v/>
      </c>
      <c r="BC14" s="39" t="str">
        <f t="shared" si="141"/>
        <v/>
      </c>
      <c r="BD14" s="39" t="str">
        <f t="shared" si="141"/>
        <v/>
      </c>
      <c r="BE14" s="39" t="str">
        <f t="shared" si="141"/>
        <v/>
      </c>
      <c r="BF14" s="39" t="str">
        <f t="shared" si="141"/>
        <v/>
      </c>
      <c r="BG14" s="39" t="str">
        <f t="shared" si="141"/>
        <v/>
      </c>
      <c r="BH14" s="39" t="str">
        <f t="shared" si="141"/>
        <v/>
      </c>
      <c r="BI14" s="39" t="str">
        <f t="shared" si="141"/>
        <v/>
      </c>
      <c r="BJ14" s="39" t="str">
        <f t="shared" si="141"/>
        <v/>
      </c>
      <c r="BK14" s="39" t="str">
        <f t="shared" si="141"/>
        <v/>
      </c>
      <c r="BL14" s="39" t="str">
        <f t="shared" si="141"/>
        <v/>
      </c>
      <c r="BM14" s="39" t="str">
        <f t="shared" si="141"/>
        <v/>
      </c>
      <c r="BN14" s="39" t="str">
        <f t="shared" si="141"/>
        <v/>
      </c>
      <c r="BO14" s="39" t="str">
        <f t="shared" si="141"/>
        <v/>
      </c>
      <c r="BP14" s="39" t="str">
        <f t="shared" si="141"/>
        <v/>
      </c>
      <c r="BQ14" s="39" t="str">
        <f t="shared" si="141"/>
        <v/>
      </c>
      <c r="BR14" s="39" t="str">
        <f t="shared" si="141"/>
        <v/>
      </c>
      <c r="BS14" s="39" t="str">
        <f t="shared" si="141"/>
        <v/>
      </c>
      <c r="BT14" s="39" t="str">
        <f t="shared" si="141"/>
        <v/>
      </c>
      <c r="BU14" s="39" t="str">
        <f t="shared" si="141"/>
        <v/>
      </c>
      <c r="BV14" s="39" t="str">
        <f t="shared" si="141"/>
        <v/>
      </c>
      <c r="BW14" s="39" t="str">
        <f t="shared" si="141"/>
        <v/>
      </c>
      <c r="BX14" s="39" t="str">
        <f t="shared" si="141"/>
        <v/>
      </c>
      <c r="BY14" s="39" t="str">
        <f t="shared" si="141"/>
        <v/>
      </c>
      <c r="BZ14" s="39" t="str">
        <f t="shared" si="141"/>
        <v/>
      </c>
      <c r="CA14" s="39" t="str">
        <f t="shared" si="141"/>
        <v/>
      </c>
      <c r="CB14" s="39" t="str">
        <f t="shared" si="141"/>
        <v/>
      </c>
    </row>
    <row r="15" spans="1:81">
      <c r="A15" s="41">
        <f t="shared" si="43"/>
        <v>8</v>
      </c>
      <c r="C15" s="45" t="s">
        <v>2046</v>
      </c>
      <c r="D15" s="41">
        <f t="shared" si="41"/>
        <v>8</v>
      </c>
      <c r="E15" s="45" t="s">
        <v>2038</v>
      </c>
      <c r="AD15" s="40" t="str">
        <f>AE26</f>
        <v>Basket 2 Average</v>
      </c>
      <c r="AE15" s="39" t="str">
        <f>AE14&amp;AF14&amp;AG14&amp;AH14&amp;AI14&amp;AJ14&amp;AK14&amp;AL14&amp;AM14&amp;AN14&amp;AO14&amp;AP14&amp;AQ14&amp;AR14&amp;AS14&amp;AT14&amp;AU14&amp;AV14&amp;AW14&amp;AX14&amp;AY14&amp;AZ14&amp;BA14&amp;BB14&amp;BC14&amp;BD14&amp;BE14&amp;BF14&amp;BG14&amp;BH14&amp;BI14&amp;BJ14&amp;BK14&amp;BL14&amp;BM14&amp;BN14&amp;BO14&amp;BP14&amp;BQ14&amp;BR14&amp;BS14&amp;BT14&amp;BU14&amp;BV14&amp;BW14&amp;BX14&amp;BY14&amp;BZ14&amp;CA14&amp;CB14</f>
        <v>(TPCOMM Index+TPCONT Index+TPELEC Index+TPFOOD Index+TPLAND Index+TPPAPR Index+TPPHRM Index+TPREAL Index+TPRETL Index+TPSERV Index)</v>
      </c>
    </row>
    <row r="16" spans="1:81">
      <c r="A16" s="41">
        <f t="shared" si="43"/>
        <v>9</v>
      </c>
      <c r="C16" s="45" t="s">
        <v>2037</v>
      </c>
      <c r="D16" s="41">
        <f t="shared" si="41"/>
        <v>9</v>
      </c>
      <c r="E16" s="45" t="s">
        <v>2028</v>
      </c>
    </row>
    <row r="17" spans="1:31">
      <c r="A17" s="41">
        <f t="shared" si="43"/>
        <v>10</v>
      </c>
      <c r="C17" s="45" t="s">
        <v>2029</v>
      </c>
      <c r="D17" s="41">
        <f t="shared" si="41"/>
        <v>10</v>
      </c>
      <c r="E17" s="45" t="s">
        <v>2031</v>
      </c>
      <c r="AD17" s="40" t="str">
        <f>AE27</f>
        <v>Basket 1 / Basket 2</v>
      </c>
      <c r="AE17" s="39" t="str">
        <f>AE6&amp;AF6&amp;AG6&amp;AH6&amp;AI6&amp;AJ6&amp;AK6&amp;AL6&amp;AM6&amp;AN6&amp;AO6&amp;AP6&amp;AQ6&amp;AR6&amp;AS6&amp;AT6&amp;AU6&amp;AV6&amp;AW6&amp;AX6&amp;AY6&amp;AZ6&amp;BA6&amp;BB6&amp;BC6&amp;BD6&amp;BE6&amp;BF6&amp;BG6&amp;BH6&amp;BI6&amp;BJ6&amp;BK6&amp;BL6&amp;BM6&amp;BN6&amp;BO6&amp;BP6&amp;BQ6&amp;BR6&amp;BS6&amp;BT6&amp;BU6&amp;BV6&amp;BW6&amp;BX6&amp;BY6&amp;BZ6&amp;CA6&amp;CB6&amp;AE14&amp;AF14&amp;AG14&amp;AH14&amp;AI14&amp;AJ14&amp;AK14&amp;AL14&amp;AM14&amp;AN14&amp;AO14&amp;AP14&amp;AQ14&amp;AR14&amp;AS14&amp;AT14&amp;AU14&amp;AV14&amp;AW14&amp;AX14&amp;AY14&amp;AZ14&amp;BA14&amp;BB14&amp;BC14&amp;BD14&amp;BE14&amp;BF14&amp;BG14&amp;BH14&amp;BI14&amp;BJ14&amp;BK14&amp;BL14&amp;BM14&amp;BN14&amp;BO14&amp;BP14&amp;BQ14&amp;BR14&amp;BS14&amp;BT14&amp;BU14&amp;BV14&amp;BW14&amp;BX14&amp;BY14&amp;BZ14&amp;CA14&amp;CB14</f>
        <v>(TPELMH Index+TPIRON Index+TPMACH Index+TPMART Index+TPMETL Index+TPNCHM Index+TPPREC Index+TPRUBB Index+TPTRAN Index+TPWSAL Index)/(TPCOMM Index+TPCONT Index+TPELEC Index+TPFOOD Index+TPLAND Index+TPPAPR Index+TPPHRM Index+TPREAL Index+TPRETL Index+TPSERV Index)</v>
      </c>
    </row>
    <row r="18" spans="1:31">
      <c r="A18" s="41" t="str">
        <f t="shared" si="43"/>
        <v/>
      </c>
      <c r="C18" s="45"/>
      <c r="D18" s="41" t="str">
        <f t="shared" si="41"/>
        <v/>
      </c>
      <c r="E18" s="45"/>
    </row>
    <row r="19" spans="1:31">
      <c r="A19" s="41" t="str">
        <f t="shared" si="43"/>
        <v/>
      </c>
      <c r="C19" s="45"/>
      <c r="D19" s="41" t="str">
        <f t="shared" si="41"/>
        <v/>
      </c>
      <c r="E19" s="45"/>
    </row>
    <row r="20" spans="1:31">
      <c r="A20" s="41" t="str">
        <f t="shared" si="43"/>
        <v/>
      </c>
      <c r="C20" s="45"/>
      <c r="D20" s="41" t="str">
        <f t="shared" si="41"/>
        <v/>
      </c>
      <c r="E20" s="45"/>
    </row>
    <row r="21" spans="1:31">
      <c r="A21" s="41" t="str">
        <f t="shared" si="43"/>
        <v/>
      </c>
      <c r="C21" s="45"/>
      <c r="D21" s="41" t="str">
        <f t="shared" si="41"/>
        <v/>
      </c>
      <c r="E21" s="45"/>
    </row>
    <row r="22" spans="1:31">
      <c r="A22" s="41" t="str">
        <f t="shared" si="43"/>
        <v/>
      </c>
      <c r="C22" s="45"/>
      <c r="D22" s="41" t="str">
        <f t="shared" si="41"/>
        <v/>
      </c>
      <c r="E22" s="45"/>
    </row>
    <row r="23" spans="1:31">
      <c r="A23" s="41" t="str">
        <f t="shared" si="43"/>
        <v/>
      </c>
      <c r="C23" s="45"/>
      <c r="D23" s="41" t="str">
        <f t="shared" si="41"/>
        <v/>
      </c>
      <c r="E23" s="45"/>
    </row>
    <row r="24" spans="1:31">
      <c r="A24" s="41" t="str">
        <f t="shared" si="43"/>
        <v/>
      </c>
      <c r="C24" s="45"/>
      <c r="D24" s="41" t="str">
        <f t="shared" si="41"/>
        <v/>
      </c>
      <c r="E24" s="45"/>
    </row>
    <row r="25" spans="1:31">
      <c r="A25" s="41" t="str">
        <f t="shared" si="43"/>
        <v/>
      </c>
      <c r="C25" s="45"/>
      <c r="D25" s="41" t="str">
        <f t="shared" si="41"/>
        <v/>
      </c>
      <c r="E25" s="45"/>
      <c r="AE25" s="39" t="s">
        <v>2050</v>
      </c>
    </row>
    <row r="26" spans="1:31">
      <c r="A26" s="41" t="str">
        <f t="shared" si="43"/>
        <v/>
      </c>
      <c r="C26" s="45"/>
      <c r="D26" s="41" t="str">
        <f t="shared" si="41"/>
        <v/>
      </c>
      <c r="E26" s="45"/>
      <c r="AE26" s="39" t="s">
        <v>2051</v>
      </c>
    </row>
    <row r="27" spans="1:31">
      <c r="A27" s="41" t="str">
        <f t="shared" si="43"/>
        <v/>
      </c>
      <c r="C27" s="45"/>
      <c r="D27" s="41" t="str">
        <f t="shared" si="41"/>
        <v/>
      </c>
      <c r="E27" s="45"/>
      <c r="AE27" s="39" t="s">
        <v>2049</v>
      </c>
    </row>
    <row r="28" spans="1:31">
      <c r="A28" s="41" t="str">
        <f t="shared" si="43"/>
        <v/>
      </c>
      <c r="C28" s="45"/>
      <c r="D28" s="41" t="str">
        <f t="shared" si="41"/>
        <v/>
      </c>
      <c r="E28" s="45"/>
    </row>
    <row r="29" spans="1:31">
      <c r="A29" s="41" t="str">
        <f t="shared" si="43"/>
        <v/>
      </c>
      <c r="C29" s="45"/>
      <c r="D29" s="41" t="str">
        <f t="shared" si="41"/>
        <v/>
      </c>
      <c r="E29" s="45"/>
    </row>
    <row r="30" spans="1:31">
      <c r="A30" s="41" t="str">
        <f t="shared" si="43"/>
        <v/>
      </c>
      <c r="C30" s="45"/>
      <c r="D30" s="41" t="str">
        <f t="shared" si="41"/>
        <v/>
      </c>
      <c r="E30" s="45"/>
    </row>
    <row r="31" spans="1:31">
      <c r="A31" s="41" t="str">
        <f t="shared" si="43"/>
        <v/>
      </c>
      <c r="C31" s="45"/>
      <c r="D31" s="41" t="str">
        <f t="shared" si="41"/>
        <v/>
      </c>
      <c r="E31" s="45"/>
    </row>
    <row r="32" spans="1:31">
      <c r="A32" s="41" t="str">
        <f t="shared" si="43"/>
        <v/>
      </c>
      <c r="C32" s="45"/>
      <c r="D32" s="41" t="str">
        <f t="shared" si="41"/>
        <v/>
      </c>
      <c r="E32" s="45"/>
    </row>
    <row r="33" spans="1:5">
      <c r="A33" s="41" t="str">
        <f t="shared" si="43"/>
        <v/>
      </c>
      <c r="C33" s="45"/>
      <c r="D33" s="41" t="str">
        <f t="shared" si="41"/>
        <v/>
      </c>
      <c r="E33" s="45"/>
    </row>
    <row r="34" spans="1:5">
      <c r="A34" s="41" t="str">
        <f t="shared" si="43"/>
        <v/>
      </c>
      <c r="C34" s="45"/>
      <c r="D34" s="41" t="str">
        <f t="shared" si="41"/>
        <v/>
      </c>
      <c r="E34" s="45"/>
    </row>
    <row r="35" spans="1:5">
      <c r="A35" s="41" t="str">
        <f t="shared" si="43"/>
        <v/>
      </c>
      <c r="C35" s="45"/>
      <c r="D35" s="41" t="str">
        <f t="shared" si="41"/>
        <v/>
      </c>
      <c r="E35" s="45"/>
    </row>
    <row r="36" spans="1:5">
      <c r="A36" s="41" t="str">
        <f t="shared" si="43"/>
        <v/>
      </c>
      <c r="C36" s="45"/>
      <c r="D36" s="41" t="str">
        <f t="shared" si="41"/>
        <v/>
      </c>
      <c r="E36" s="45"/>
    </row>
    <row r="37" spans="1:5">
      <c r="A37" s="41" t="str">
        <f t="shared" si="43"/>
        <v/>
      </c>
      <c r="C37" s="45"/>
      <c r="D37" s="41" t="str">
        <f t="shared" si="41"/>
        <v/>
      </c>
      <c r="E37" s="45"/>
    </row>
    <row r="38" spans="1:5">
      <c r="A38" s="41" t="str">
        <f t="shared" si="43"/>
        <v/>
      </c>
      <c r="C38" s="45"/>
      <c r="D38" s="41" t="str">
        <f t="shared" si="41"/>
        <v/>
      </c>
      <c r="E38" s="45"/>
    </row>
    <row r="39" spans="1:5">
      <c r="A39" s="41" t="str">
        <f t="shared" si="43"/>
        <v/>
      </c>
      <c r="C39" s="45"/>
      <c r="D39" s="41" t="str">
        <f t="shared" si="41"/>
        <v/>
      </c>
      <c r="E39" s="45"/>
    </row>
    <row r="40" spans="1:5">
      <c r="A40" s="41" t="str">
        <f t="shared" si="43"/>
        <v/>
      </c>
      <c r="C40" s="45"/>
      <c r="D40" s="41" t="str">
        <f t="shared" si="41"/>
        <v/>
      </c>
      <c r="E40" s="45"/>
    </row>
    <row r="41" spans="1:5">
      <c r="A41" s="41" t="str">
        <f t="shared" si="43"/>
        <v/>
      </c>
      <c r="C41" s="45"/>
      <c r="D41" s="41" t="str">
        <f t="shared" si="41"/>
        <v/>
      </c>
      <c r="E41" s="45"/>
    </row>
    <row r="42" spans="1:5">
      <c r="A42" s="41" t="str">
        <f t="shared" si="43"/>
        <v/>
      </c>
      <c r="C42" s="45"/>
      <c r="D42" s="41" t="str">
        <f t="shared" si="41"/>
        <v/>
      </c>
      <c r="E42" s="45"/>
    </row>
    <row r="43" spans="1:5">
      <c r="A43" s="41" t="str">
        <f t="shared" si="43"/>
        <v/>
      </c>
      <c r="C43" s="45"/>
      <c r="D43" s="41" t="str">
        <f t="shared" si="41"/>
        <v/>
      </c>
      <c r="E43" s="45"/>
    </row>
    <row r="44" spans="1:5">
      <c r="A44" s="41" t="str">
        <f t="shared" si="43"/>
        <v/>
      </c>
      <c r="C44" s="45"/>
      <c r="D44" s="41" t="str">
        <f t="shared" si="41"/>
        <v/>
      </c>
      <c r="E44" s="45"/>
    </row>
    <row r="45" spans="1:5">
      <c r="A45" s="41" t="str">
        <f t="shared" si="43"/>
        <v/>
      </c>
      <c r="C45" s="45"/>
      <c r="D45" s="41" t="str">
        <f t="shared" si="41"/>
        <v/>
      </c>
      <c r="E45" s="45"/>
    </row>
    <row r="46" spans="1:5">
      <c r="A46" s="41" t="str">
        <f t="shared" si="43"/>
        <v/>
      </c>
      <c r="C46" s="45"/>
      <c r="D46" s="41" t="str">
        <f t="shared" si="41"/>
        <v/>
      </c>
      <c r="E46" s="45"/>
    </row>
    <row r="47" spans="1:5">
      <c r="A47" s="41" t="str">
        <f t="shared" si="43"/>
        <v/>
      </c>
      <c r="C47" s="45"/>
      <c r="D47" s="41" t="str">
        <f t="shared" si="41"/>
        <v/>
      </c>
      <c r="E47" s="45"/>
    </row>
    <row r="48" spans="1:5">
      <c r="A48" s="41" t="str">
        <f t="shared" si="43"/>
        <v/>
      </c>
      <c r="C48" s="45"/>
      <c r="D48" s="41" t="str">
        <f t="shared" si="41"/>
        <v/>
      </c>
      <c r="E48" s="45"/>
    </row>
    <row r="49" spans="1:81">
      <c r="A49" s="41" t="str">
        <f t="shared" si="43"/>
        <v/>
      </c>
      <c r="C49" s="45"/>
      <c r="D49" s="41" t="str">
        <f t="shared" si="41"/>
        <v/>
      </c>
      <c r="E49" s="45"/>
    </row>
    <row r="50" spans="1:81">
      <c r="A50" s="41" t="str">
        <f t="shared" si="43"/>
        <v/>
      </c>
      <c r="C50" s="45"/>
      <c r="D50" s="41" t="str">
        <f t="shared" si="41"/>
        <v/>
      </c>
      <c r="E50" s="45"/>
    </row>
    <row r="51" spans="1:81">
      <c r="A51" s="41" t="str">
        <f t="shared" si="43"/>
        <v/>
      </c>
      <c r="C51" s="45"/>
      <c r="D51" s="41" t="str">
        <f t="shared" si="41"/>
        <v/>
      </c>
      <c r="E51" s="45"/>
    </row>
    <row r="52" spans="1:81">
      <c r="A52" s="41" t="str">
        <f t="shared" si="43"/>
        <v/>
      </c>
      <c r="C52" s="45"/>
      <c r="D52" s="41" t="str">
        <f t="shared" si="41"/>
        <v/>
      </c>
      <c r="E52" s="45"/>
    </row>
    <row r="53" spans="1:81">
      <c r="A53" s="41" t="str">
        <f t="shared" si="43"/>
        <v/>
      </c>
      <c r="C53" s="45"/>
      <c r="D53" s="41" t="str">
        <f t="shared" si="41"/>
        <v/>
      </c>
      <c r="E53" s="45"/>
    </row>
    <row r="54" spans="1:81">
      <c r="A54" s="41" t="str">
        <f t="shared" si="43"/>
        <v/>
      </c>
      <c r="C54" s="45"/>
      <c r="D54" s="41" t="str">
        <f t="shared" si="41"/>
        <v/>
      </c>
      <c r="E54" s="45"/>
    </row>
    <row r="55" spans="1:81">
      <c r="A55" s="41" t="str">
        <f t="shared" si="43"/>
        <v/>
      </c>
      <c r="C55" s="45"/>
      <c r="D55" s="41" t="str">
        <f t="shared" si="41"/>
        <v/>
      </c>
      <c r="E55" s="45"/>
    </row>
    <row r="56" spans="1:81">
      <c r="A56" s="41" t="str">
        <f t="shared" si="43"/>
        <v/>
      </c>
      <c r="C56" s="45"/>
      <c r="D56" s="41" t="str">
        <f t="shared" si="41"/>
        <v/>
      </c>
      <c r="E56" s="45"/>
    </row>
    <row r="57" spans="1:81">
      <c r="A57" s="41" t="str">
        <f t="shared" si="43"/>
        <v/>
      </c>
      <c r="C57" s="45"/>
      <c r="D57" s="41" t="str">
        <f t="shared" si="41"/>
        <v/>
      </c>
      <c r="E57" s="45"/>
    </row>
    <row r="58" spans="1:81">
      <c r="A58" s="41" t="str">
        <f t="shared" si="43"/>
        <v/>
      </c>
      <c r="C58" s="45"/>
      <c r="D58" s="41" t="str">
        <f t="shared" si="41"/>
        <v/>
      </c>
      <c r="E58" s="45"/>
    </row>
    <row r="59" spans="1:81" s="36" customFormat="1">
      <c r="A59" s="42"/>
      <c r="D59" s="42"/>
      <c r="F59" s="42"/>
      <c r="G59" s="46"/>
      <c r="H59" s="46"/>
      <c r="I59" s="46"/>
      <c r="J59" s="46"/>
      <c r="K59" s="46"/>
      <c r="L59" s="46"/>
      <c r="M59" s="46"/>
      <c r="N59" s="46"/>
      <c r="O59" s="46"/>
      <c r="P59" s="46"/>
      <c r="Q59" s="46"/>
      <c r="R59" s="46"/>
      <c r="S59" s="46"/>
      <c r="T59" s="46"/>
      <c r="U59" s="46"/>
      <c r="V59" s="46"/>
      <c r="W59" s="46"/>
      <c r="X59" s="46"/>
      <c r="Y59" s="46"/>
      <c r="Z59" s="46"/>
      <c r="AA59" s="46"/>
      <c r="AB59" s="46"/>
      <c r="AC59" s="46"/>
      <c r="AD59" s="47"/>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row>
  </sheetData>
  <sortState ref="AE4:AE32">
    <sortCondition ref="AE4:AE32"/>
  </sortState>
  <conditionalFormatting sqref="E7">
    <cfRule type="containsText" dxfId="0" priority="1" operator="containsText" text="#N/A N/A Index">
      <formula>NOT(ISERROR(SEARCH("#N/A N/A Index",E7)))</formula>
    </cfRule>
  </conditionalFormatting>
  <dataValidations count="1">
    <dataValidation type="list" allowBlank="1" showInputMessage="1" showErrorMessage="1" sqref="E4">
      <formula1>$AE$25:$AE$27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MEMBERS</vt:lpstr>
      <vt:lpstr>BASKETS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Vectisma</dc:creator>
  <cp:lastModifiedBy>Owner</cp:lastModifiedBy>
  <dcterms:created xsi:type="dcterms:W3CDTF">2017-01-28T06:59:41Z</dcterms:created>
  <dcterms:modified xsi:type="dcterms:W3CDTF">2017-02-19T16:07:08Z</dcterms:modified>
</cp:coreProperties>
</file>